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Оборот розничной торговли" sheetId="3" r:id="rId1"/>
    <sheet name="Оборот общепита" sheetId="4" r:id="rId2"/>
  </sheets>
  <definedNames>
    <definedName name="_Toc315699732" localSheetId="1">'Оборот общепита'!#REF!</definedName>
    <definedName name="_Toc315699732" localSheetId="0">'Оборот розничной торговли'!#REF!</definedName>
    <definedName name="_xlnm.Print_Area" localSheetId="1">'Оборот общепита'!$A$1:$I$50</definedName>
    <definedName name="_xlnm.Print_Area" localSheetId="0">'Оборот розничной торговли'!$A$1:$I$50</definedName>
  </definedNames>
  <calcPr calcId="152511"/>
</workbook>
</file>

<file path=xl/calcChain.xml><?xml version="1.0" encoding="utf-8"?>
<calcChain xmlns="http://schemas.openxmlformats.org/spreadsheetml/2006/main">
  <c r="I17" i="4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16"/>
  <c r="I6"/>
  <c r="I7"/>
  <c r="I8"/>
  <c r="I9"/>
  <c r="I10"/>
  <c r="I11"/>
  <c r="I12"/>
  <c r="I13"/>
  <c r="I14"/>
  <c r="I5"/>
  <c r="I17" i="3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16"/>
  <c r="I6"/>
  <c r="I7"/>
  <c r="I8"/>
  <c r="I9"/>
  <c r="I10"/>
  <c r="I11"/>
  <c r="I12"/>
  <c r="I13"/>
  <c r="I14"/>
  <c r="I5"/>
  <c r="K16" l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6" i="4"/>
  <c r="K7"/>
  <c r="K8"/>
  <c r="K9"/>
  <c r="K10"/>
  <c r="K11"/>
  <c r="K12"/>
  <c r="K13"/>
  <c r="K14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5"/>
  <c r="G48" i="3" l="1"/>
  <c r="I48" s="1"/>
  <c r="G48" i="4" l="1"/>
  <c r="I48" s="1"/>
  <c r="J16" l="1"/>
  <c r="E5"/>
  <c r="F48"/>
  <c r="J14" l="1"/>
  <c r="J13"/>
  <c r="J12"/>
  <c r="J11"/>
  <c r="J10"/>
  <c r="J9"/>
  <c r="J8"/>
  <c r="J7"/>
  <c r="J6"/>
  <c r="J5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6" i="3"/>
  <c r="F48"/>
  <c r="E5"/>
  <c r="B48"/>
  <c r="C48"/>
  <c r="J16" l="1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5"/>
  <c r="J14"/>
  <c r="J13"/>
  <c r="J12"/>
  <c r="J11"/>
  <c r="J10"/>
  <c r="J9"/>
  <c r="J8"/>
  <c r="J7"/>
  <c r="E47" l="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E9"/>
  <c r="E8"/>
  <c r="E7"/>
  <c r="E6"/>
  <c r="E6" i="4" l="1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E9"/>
  <c r="E8"/>
  <c r="E7"/>
  <c r="E48" i="3"/>
  <c r="E48" i="4" l="1"/>
  <c r="K7" i="3"/>
  <c r="K12"/>
  <c r="K10"/>
  <c r="K14"/>
  <c r="K8"/>
  <c r="K13"/>
  <c r="K9"/>
  <c r="K6"/>
  <c r="K5"/>
  <c r="K11"/>
</calcChain>
</file>

<file path=xl/sharedStrings.xml><?xml version="1.0" encoding="utf-8"?>
<sst xmlns="http://schemas.openxmlformats.org/spreadsheetml/2006/main" count="122" uniqueCount="70">
  <si>
    <t xml:space="preserve"> Городские округа                          </t>
  </si>
  <si>
    <t>Муниципальное образование</t>
  </si>
  <si>
    <t>Зиминское городское МО</t>
  </si>
  <si>
    <t>МО города Братска</t>
  </si>
  <si>
    <t>МО города Усолье-Сибирское</t>
  </si>
  <si>
    <t>Усольское районное МО</t>
  </si>
  <si>
    <t>на душу населения, руб./мес.</t>
  </si>
  <si>
    <t>ИТОГО:</t>
  </si>
  <si>
    <t>Город Иркутск</t>
  </si>
  <si>
    <t>МО "город Саянск"</t>
  </si>
  <si>
    <t>МО "город Свирск"</t>
  </si>
  <si>
    <t>МО - "город Тулун"</t>
  </si>
  <si>
    <t>МО город Усть-Илимск</t>
  </si>
  <si>
    <t>МО "город Черемхово"</t>
  </si>
  <si>
    <t>МО Балаганский район</t>
  </si>
  <si>
    <t>МО "Баяндаевский район"</t>
  </si>
  <si>
    <t>МО города Бодайбо и района</t>
  </si>
  <si>
    <t>МО "Братский район"</t>
  </si>
  <si>
    <t>МО "Жигаловский район"</t>
  </si>
  <si>
    <t>МО "Заларинский район"</t>
  </si>
  <si>
    <t>Зиминское районное МО</t>
  </si>
  <si>
    <t xml:space="preserve">Иркутское районное МО </t>
  </si>
  <si>
    <t>МО ИО "Казачинско-Ленский район"</t>
  </si>
  <si>
    <t>МО "Катангский район"</t>
  </si>
  <si>
    <t>МО "Качугский район"</t>
  </si>
  <si>
    <t>МО Киренский район</t>
  </si>
  <si>
    <t>МО Куйтунский район</t>
  </si>
  <si>
    <t>МО Мамско-Чуйского района</t>
  </si>
  <si>
    <t>МО "Нижнеилимский район"</t>
  </si>
  <si>
    <t>МО "Нижнеудинский район"</t>
  </si>
  <si>
    <t>Ольхонское районное МО</t>
  </si>
  <si>
    <t>МО Слюдянский район</t>
  </si>
  <si>
    <t>МО "Тайшетский район"</t>
  </si>
  <si>
    <t>МО "Тулунский район"</t>
  </si>
  <si>
    <t>МО "Усть-Илимский район"</t>
  </si>
  <si>
    <t>Усть-Кутское МО</t>
  </si>
  <si>
    <t>Районное МО "Усть-Удинский район"</t>
  </si>
  <si>
    <t>Черемховское районное МО</t>
  </si>
  <si>
    <t>Чунское районное МО</t>
  </si>
  <si>
    <t>Шелеховский район</t>
  </si>
  <si>
    <t>МО "Эхирит-Булагатский район"</t>
  </si>
  <si>
    <t>МО "Аларский район"</t>
  </si>
  <si>
    <t>МО "Боханский район"</t>
  </si>
  <si>
    <t>МО "Нукутский район"</t>
  </si>
  <si>
    <t>МО "Осинский район"</t>
  </si>
  <si>
    <t>Муниципальные районы</t>
  </si>
  <si>
    <r>
      <rPr>
        <b/>
        <i/>
        <sz val="11"/>
        <color theme="1"/>
        <rFont val="Times New Roman"/>
        <family val="1"/>
        <charset val="204"/>
      </rPr>
      <t xml:space="preserve">Городские округа                     </t>
    </r>
    <r>
      <rPr>
        <b/>
        <sz val="11"/>
        <color theme="1"/>
        <rFont val="Times New Roman"/>
        <family val="1"/>
        <charset val="204"/>
      </rPr>
      <t xml:space="preserve">   </t>
    </r>
  </si>
  <si>
    <t xml:space="preserve">МО "Ангарский городской округ"                    </t>
  </si>
  <si>
    <t xml:space="preserve">МО "Ангарский городской округ"                         </t>
  </si>
  <si>
    <r>
      <t>Оборот розничной торговли</t>
    </r>
    <r>
      <rPr>
        <b/>
        <vertAlign val="superscript"/>
        <sz val="11"/>
        <rFont val="Times New Roman"/>
        <family val="1"/>
        <charset val="204"/>
      </rPr>
      <t>1</t>
    </r>
  </si>
  <si>
    <r>
      <t>Оборот розничной торговли</t>
    </r>
    <r>
      <rPr>
        <b/>
        <vertAlign val="superscript"/>
        <sz val="11"/>
        <rFont val="Times New Roman"/>
        <family val="1"/>
        <charset val="204"/>
      </rPr>
      <t>2</t>
    </r>
  </si>
  <si>
    <t>Оборот розничной торговли в разрезе муниципальных образований Иркутской области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</si>
  <si>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- оперативные данные.</t>
    </r>
  </si>
  <si>
    <t>Оборот общественного питания в разрезе муниципальных образований Иркутской области</t>
  </si>
  <si>
    <r>
      <t>Оборот общественного питания</t>
    </r>
    <r>
      <rPr>
        <b/>
        <vertAlign val="superscript"/>
        <sz val="11"/>
        <rFont val="Times New Roman"/>
        <family val="1"/>
        <charset val="204"/>
      </rPr>
      <t>2</t>
    </r>
  </si>
  <si>
    <t>2 - оперативные данные.</t>
  </si>
  <si>
    <r>
      <t>Оборот общественного питания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</si>
  <si>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Среднегодовая численность постоянного населения за 2020 год, чел.</t>
  </si>
  <si>
    <t>январь-декабрь 2020 года, тыс. руб.</t>
  </si>
  <si>
    <t>в % к январю -декабрю 2019 года</t>
  </si>
  <si>
    <r>
      <rPr>
        <vertAlign val="superscript"/>
        <sz val="11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>- по данным Иркутскстата, показатель за 2020 г. уточнен по итогам годовых обследований хозяйствующих субъектов;</t>
    </r>
  </si>
  <si>
    <t>Численность населения на 01.01.2021, чел.</t>
  </si>
  <si>
    <t>1 - по данным Иркутскстата, показатель за 2020 г. уточнен по итогам годовых обследований хозяйствующих субъектов;</t>
  </si>
  <si>
    <t>январь-сентябоь 2021 года, тыс. руб.</t>
  </si>
  <si>
    <t>в % к январю -сентябрю 2020 года</t>
  </si>
  <si>
    <t>Рейтинг МО по обороту РТ на душу населения 9 месяцев 2021 г (1 место - макс. значение)</t>
  </si>
  <si>
    <t>Рейтинг МО по индексу оборота РТ 9 месяцев 2021 г  (1 место - макс. значение)</t>
  </si>
  <si>
    <t>Рейтинг МО по обороту ОП на душу населения 9 месяцев 2021 г. (1 место - макс. значение)</t>
  </si>
  <si>
    <t>Рейтинг МО по индексу оборота ОП 9 месяцев 2021 г. (1 место - макс. значение)</t>
  </si>
  <si>
    <t>январь-сентябрь 2021 года,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</si>
</sst>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7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1" fontId="10" fillId="3" borderId="1" xfId="1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638489</xdr:colOff>
      <xdr:row>19</xdr:row>
      <xdr:rowOff>136071</xdr:rowOff>
    </xdr:from>
    <xdr:to>
      <xdr:col>9</xdr:col>
      <xdr:colOff>1086164</xdr:colOff>
      <xdr:row>19</xdr:row>
      <xdr:rowOff>136071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8489" y="4940439"/>
          <a:ext cx="942838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9</xdr:col>
      <xdr:colOff>335280</xdr:colOff>
      <xdr:row>20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66751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36195</xdr:rowOff>
    </xdr:from>
    <xdr:to>
      <xdr:col>6</xdr:col>
      <xdr:colOff>354330</xdr:colOff>
      <xdr:row>23</xdr:row>
      <xdr:rowOff>36195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58750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487680</xdr:colOff>
      <xdr:row>20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0" y="58750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556260</xdr:colOff>
      <xdr:row>20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7368540"/>
          <a:ext cx="64998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487680</xdr:colOff>
      <xdr:row>20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58750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487680</xdr:colOff>
      <xdr:row>20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58750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363855</xdr:colOff>
      <xdr:row>20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58750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276138</xdr:colOff>
      <xdr:row>20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7368540"/>
          <a:ext cx="64998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207558</xdr:colOff>
      <xdr:row>20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0" y="5875020"/>
          <a:ext cx="64312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635750</xdr:colOff>
      <xdr:row>20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5875020"/>
          <a:ext cx="65455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186170</xdr:colOff>
      <xdr:row>20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5991225"/>
          <a:ext cx="6096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186170</xdr:colOff>
      <xdr:row>20</xdr:row>
      <xdr:rowOff>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5991225"/>
          <a:ext cx="6096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628650</xdr:colOff>
      <xdr:row>20</xdr:row>
      <xdr:rowOff>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0" y="51911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628650</xdr:colOff>
      <xdr:row>20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51911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495300</xdr:colOff>
      <xdr:row>20</xdr:row>
      <xdr:rowOff>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0" y="51911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495300</xdr:colOff>
      <xdr:row>20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51911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495300</xdr:colOff>
      <xdr:row>20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0" y="51911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495300</xdr:colOff>
      <xdr:row>20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51911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492997</xdr:colOff>
      <xdr:row>20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58007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492997</xdr:colOff>
      <xdr:row>20</xdr:row>
      <xdr:rowOff>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58007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492997</xdr:colOff>
      <xdr:row>20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58007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492997</xdr:colOff>
      <xdr:row>20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5800725"/>
          <a:ext cx="5810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483472</xdr:colOff>
      <xdr:row>20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5800725"/>
          <a:ext cx="5800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483472</xdr:colOff>
      <xdr:row>20</xdr:row>
      <xdr:rowOff>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5800725"/>
          <a:ext cx="5800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483472</xdr:colOff>
      <xdr:row>20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5800725"/>
          <a:ext cx="5800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483472</xdr:colOff>
      <xdr:row>20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5800725"/>
          <a:ext cx="5800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502522</xdr:colOff>
      <xdr:row>20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5800725"/>
          <a:ext cx="5819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543425"/>
          <a:ext cx="10801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4543425"/>
          <a:ext cx="1068895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0039350" y="5029200"/>
          <a:ext cx="5829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0039350" y="5029200"/>
          <a:ext cx="5829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0039350" y="5029200"/>
          <a:ext cx="5829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039350" y="5029200"/>
          <a:ext cx="5829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039350" y="5029200"/>
          <a:ext cx="6124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0039350" y="5029200"/>
          <a:ext cx="6124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0039350" y="5029200"/>
          <a:ext cx="6124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039350" y="5029200"/>
          <a:ext cx="6124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91" zoomScaleSheetLayoutView="91" workbookViewId="0">
      <selection activeCell="A45" sqref="A45:I45"/>
    </sheetView>
  </sheetViews>
  <sheetFormatPr defaultRowHeight="15"/>
  <cols>
    <col min="1" max="1" width="28.5703125" customWidth="1"/>
    <col min="2" max="2" width="15.140625" style="1" customWidth="1"/>
    <col min="3" max="3" width="14.42578125" style="1" customWidth="1"/>
    <col min="4" max="4" width="9.85546875" style="1" customWidth="1"/>
    <col min="5" max="5" width="11.7109375" style="1" customWidth="1"/>
    <col min="6" max="6" width="15.85546875" style="38" customWidth="1"/>
    <col min="7" max="7" width="13.85546875" style="1" customWidth="1"/>
    <col min="8" max="8" width="11.28515625" style="1" customWidth="1"/>
    <col min="9" max="9" width="14" style="10" customWidth="1"/>
    <col min="10" max="10" width="18" customWidth="1"/>
    <col min="11" max="11" width="17.140625" customWidth="1"/>
  </cols>
  <sheetData>
    <row r="1" spans="1:11" ht="21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</row>
    <row r="2" spans="1:11" ht="18.75" customHeight="1">
      <c r="A2" s="58" t="s">
        <v>1</v>
      </c>
      <c r="B2" s="51" t="s">
        <v>57</v>
      </c>
      <c r="C2" s="51" t="s">
        <v>49</v>
      </c>
      <c r="D2" s="51"/>
      <c r="E2" s="51"/>
      <c r="F2" s="52" t="s">
        <v>61</v>
      </c>
      <c r="G2" s="51" t="s">
        <v>50</v>
      </c>
      <c r="H2" s="51"/>
      <c r="I2" s="51"/>
    </row>
    <row r="3" spans="1:11" ht="73.5" customHeight="1">
      <c r="A3" s="58"/>
      <c r="B3" s="51"/>
      <c r="C3" s="34" t="s">
        <v>58</v>
      </c>
      <c r="D3" s="36" t="s">
        <v>59</v>
      </c>
      <c r="E3" s="36" t="s">
        <v>6</v>
      </c>
      <c r="F3" s="52"/>
      <c r="G3" s="34" t="s">
        <v>63</v>
      </c>
      <c r="H3" s="36" t="s">
        <v>64</v>
      </c>
      <c r="I3" s="36" t="s">
        <v>6</v>
      </c>
      <c r="J3" s="21" t="s">
        <v>65</v>
      </c>
      <c r="K3" s="21" t="s">
        <v>66</v>
      </c>
    </row>
    <row r="4" spans="1:11" ht="18.75" customHeight="1">
      <c r="A4" s="55" t="s">
        <v>46</v>
      </c>
      <c r="B4" s="56"/>
      <c r="C4" s="56"/>
      <c r="D4" s="56"/>
      <c r="E4" s="56"/>
      <c r="F4" s="56"/>
      <c r="G4" s="56"/>
      <c r="H4" s="56"/>
      <c r="I4" s="57"/>
      <c r="J4" s="21"/>
    </row>
    <row r="5" spans="1:11" ht="33.75" customHeight="1">
      <c r="A5" s="13" t="s">
        <v>47</v>
      </c>
      <c r="B5" s="39">
        <v>236013</v>
      </c>
      <c r="C5" s="40">
        <v>39104249</v>
      </c>
      <c r="D5" s="28">
        <v>99.8695003868729</v>
      </c>
      <c r="E5" s="11">
        <f>C5/B5*1000/12</f>
        <v>13807.236960110953</v>
      </c>
      <c r="F5" s="43">
        <v>235114</v>
      </c>
      <c r="G5" s="4">
        <v>33363577</v>
      </c>
      <c r="H5" s="48">
        <v>109.9</v>
      </c>
      <c r="I5" s="25">
        <f>G5/F5*1000/6</f>
        <v>23650.638271930497</v>
      </c>
      <c r="J5" s="20">
        <f>RANK(I5,$I$5:$I$47,0)</f>
        <v>4</v>
      </c>
      <c r="K5" s="20">
        <f>RANK(H5,$H$5:$H$47,0)</f>
        <v>8</v>
      </c>
    </row>
    <row r="6" spans="1:11">
      <c r="A6" s="12" t="s">
        <v>3</v>
      </c>
      <c r="B6" s="39">
        <v>225653</v>
      </c>
      <c r="C6" s="40">
        <v>39447571</v>
      </c>
      <c r="D6" s="28">
        <v>95.164260133880092</v>
      </c>
      <c r="E6" s="11">
        <f>C6/B6*1000/12</f>
        <v>14567.932105193962</v>
      </c>
      <c r="F6" s="43">
        <v>225037</v>
      </c>
      <c r="G6" s="4">
        <v>32386917</v>
      </c>
      <c r="H6" s="48">
        <v>105.9</v>
      </c>
      <c r="I6" s="25">
        <f t="shared" ref="I6:I14" si="0">G6/F6*1000/6</f>
        <v>23986.36446451028</v>
      </c>
      <c r="J6" s="20">
        <f t="shared" ref="J6:J47" si="1">RANK(I6,$I$5:$I$47,0)</f>
        <v>3</v>
      </c>
      <c r="K6" s="20">
        <f t="shared" ref="K6:K47" si="2">RANK(H6,$H$5:$H$47,0)</f>
        <v>28</v>
      </c>
    </row>
    <row r="7" spans="1:11">
      <c r="A7" s="12" t="s">
        <v>2</v>
      </c>
      <c r="B7" s="39">
        <v>30426</v>
      </c>
      <c r="C7" s="40">
        <v>4361312</v>
      </c>
      <c r="D7" s="28">
        <v>100.66937338387325</v>
      </c>
      <c r="E7" s="11">
        <f t="shared" ref="E7:E14" si="3">C7/B7*1000/12</f>
        <v>11945.134643616206</v>
      </c>
      <c r="F7" s="43">
        <v>30337</v>
      </c>
      <c r="G7" s="4">
        <v>3672366</v>
      </c>
      <c r="H7" s="48">
        <v>108</v>
      </c>
      <c r="I7" s="25">
        <f t="shared" si="0"/>
        <v>20175.396380657283</v>
      </c>
      <c r="J7" s="20">
        <f t="shared" si="1"/>
        <v>6</v>
      </c>
      <c r="K7" s="20">
        <f t="shared" si="2"/>
        <v>21</v>
      </c>
    </row>
    <row r="8" spans="1:11">
      <c r="A8" s="13" t="s">
        <v>8</v>
      </c>
      <c r="B8" s="23">
        <v>620539</v>
      </c>
      <c r="C8" s="40">
        <v>180388441</v>
      </c>
      <c r="D8" s="28">
        <v>99.998551812326212</v>
      </c>
      <c r="E8" s="11">
        <f t="shared" si="3"/>
        <v>24224.698340206392</v>
      </c>
      <c r="F8" s="43">
        <v>617515</v>
      </c>
      <c r="G8" s="4">
        <v>159571140</v>
      </c>
      <c r="H8" s="48">
        <v>114</v>
      </c>
      <c r="I8" s="25">
        <f t="shared" si="0"/>
        <v>43068.087414880611</v>
      </c>
      <c r="J8" s="20">
        <f t="shared" si="1"/>
        <v>1</v>
      </c>
      <c r="K8" s="20">
        <f t="shared" si="2"/>
        <v>5</v>
      </c>
    </row>
    <row r="9" spans="1:11">
      <c r="A9" s="13" t="s">
        <v>9</v>
      </c>
      <c r="B9" s="41">
        <v>38860</v>
      </c>
      <c r="C9" s="40">
        <v>4863556</v>
      </c>
      <c r="D9" s="28">
        <v>96.338671257103655</v>
      </c>
      <c r="E9" s="11">
        <f t="shared" si="3"/>
        <v>10429.653456853663</v>
      </c>
      <c r="F9" s="43">
        <v>38899</v>
      </c>
      <c r="G9" s="4">
        <v>4339346</v>
      </c>
      <c r="H9" s="48">
        <v>113.2</v>
      </c>
      <c r="I9" s="25">
        <f t="shared" si="0"/>
        <v>18592.363128443747</v>
      </c>
      <c r="J9" s="20">
        <f t="shared" si="1"/>
        <v>11</v>
      </c>
      <c r="K9" s="20">
        <f t="shared" si="2"/>
        <v>6</v>
      </c>
    </row>
    <row r="10" spans="1:11">
      <c r="A10" s="13" t="s">
        <v>10</v>
      </c>
      <c r="B10" s="41">
        <v>12718</v>
      </c>
      <c r="C10" s="40">
        <v>1320157</v>
      </c>
      <c r="D10" s="28">
        <v>93.553186936523034</v>
      </c>
      <c r="E10" s="11">
        <f t="shared" si="3"/>
        <v>8650.1873984379108</v>
      </c>
      <c r="F10" s="43">
        <v>12686</v>
      </c>
      <c r="G10" s="4">
        <v>1045288</v>
      </c>
      <c r="H10" s="48">
        <v>102</v>
      </c>
      <c r="I10" s="25">
        <f t="shared" si="0"/>
        <v>13732.828840191287</v>
      </c>
      <c r="J10" s="20">
        <f t="shared" si="1"/>
        <v>20</v>
      </c>
      <c r="K10" s="20">
        <f t="shared" si="2"/>
        <v>38</v>
      </c>
    </row>
    <row r="11" spans="1:11">
      <c r="A11" s="13" t="s">
        <v>11</v>
      </c>
      <c r="B11" s="41">
        <v>39068</v>
      </c>
      <c r="C11" s="40">
        <v>5577259</v>
      </c>
      <c r="D11" s="28">
        <v>100.55527274643205</v>
      </c>
      <c r="E11" s="11">
        <f t="shared" si="3"/>
        <v>11896.477509300026</v>
      </c>
      <c r="F11" s="43">
        <v>38466</v>
      </c>
      <c r="G11" s="4">
        <v>4701156</v>
      </c>
      <c r="H11" s="48">
        <v>109.1</v>
      </c>
      <c r="I11" s="25">
        <f t="shared" si="0"/>
        <v>20369.313159673478</v>
      </c>
      <c r="J11" s="20">
        <f t="shared" si="1"/>
        <v>5</v>
      </c>
      <c r="K11" s="20">
        <f t="shared" si="2"/>
        <v>11</v>
      </c>
    </row>
    <row r="12" spans="1:11" ht="16.5" customHeight="1">
      <c r="A12" s="13" t="s">
        <v>4</v>
      </c>
      <c r="B12" s="41">
        <v>75555</v>
      </c>
      <c r="C12" s="40">
        <v>13230850</v>
      </c>
      <c r="D12" s="28">
        <v>100.4066949477038</v>
      </c>
      <c r="E12" s="11">
        <f t="shared" si="3"/>
        <v>14592.956565857101</v>
      </c>
      <c r="F12" s="43">
        <v>75062</v>
      </c>
      <c r="G12" s="4">
        <v>10968155</v>
      </c>
      <c r="H12" s="48">
        <v>106.1</v>
      </c>
      <c r="I12" s="25">
        <f t="shared" si="0"/>
        <v>24353.545513486624</v>
      </c>
      <c r="J12" s="20">
        <f t="shared" si="1"/>
        <v>2</v>
      </c>
      <c r="K12" s="20">
        <f t="shared" si="2"/>
        <v>26</v>
      </c>
    </row>
    <row r="13" spans="1:11">
      <c r="A13" s="13" t="s">
        <v>12</v>
      </c>
      <c r="B13" s="41">
        <v>80082</v>
      </c>
      <c r="C13" s="40">
        <v>11651452</v>
      </c>
      <c r="D13" s="28">
        <v>92.60194715846562</v>
      </c>
      <c r="E13" s="11">
        <f t="shared" si="3"/>
        <v>12124.501552575277</v>
      </c>
      <c r="F13" s="43">
        <v>79746</v>
      </c>
      <c r="G13" s="4">
        <v>9541352</v>
      </c>
      <c r="H13" s="48">
        <v>103.8</v>
      </c>
      <c r="I13" s="25">
        <f t="shared" si="0"/>
        <v>19941.129753634457</v>
      </c>
      <c r="J13" s="20">
        <f t="shared" si="1"/>
        <v>7</v>
      </c>
      <c r="K13" s="20">
        <f t="shared" si="2"/>
        <v>35</v>
      </c>
    </row>
    <row r="14" spans="1:11">
      <c r="A14" s="13" t="s">
        <v>13</v>
      </c>
      <c r="B14" s="41">
        <v>50044</v>
      </c>
      <c r="C14" s="40">
        <v>6298735</v>
      </c>
      <c r="D14" s="28">
        <v>96.533578546626146</v>
      </c>
      <c r="E14" s="11">
        <f t="shared" si="3"/>
        <v>10488.661644419577</v>
      </c>
      <c r="F14" s="43">
        <v>49933</v>
      </c>
      <c r="G14" s="4">
        <v>5231821</v>
      </c>
      <c r="H14" s="48">
        <v>107.5</v>
      </c>
      <c r="I14" s="25">
        <f t="shared" si="0"/>
        <v>17462.803490009948</v>
      </c>
      <c r="J14" s="20">
        <f t="shared" si="1"/>
        <v>14</v>
      </c>
      <c r="K14" s="20">
        <f t="shared" si="2"/>
        <v>23</v>
      </c>
    </row>
    <row r="15" spans="1:11">
      <c r="A15" s="59" t="s">
        <v>45</v>
      </c>
      <c r="B15" s="60"/>
      <c r="C15" s="60"/>
      <c r="D15" s="60"/>
      <c r="E15" s="60"/>
      <c r="F15" s="60"/>
      <c r="G15" s="60"/>
      <c r="H15" s="60"/>
      <c r="I15" s="61"/>
      <c r="J15" s="20"/>
      <c r="K15" s="20"/>
    </row>
    <row r="16" spans="1:11" ht="16.5" customHeight="1">
      <c r="A16" s="13" t="s">
        <v>14</v>
      </c>
      <c r="B16" s="39">
        <v>8325</v>
      </c>
      <c r="C16" s="35">
        <v>615080</v>
      </c>
      <c r="D16" s="28">
        <v>96.33301596281207</v>
      </c>
      <c r="E16" s="11">
        <f t="shared" ref="E16:E48" si="4">C16/B16*1000/12</f>
        <v>6156.9569569569576</v>
      </c>
      <c r="F16" s="43">
        <v>8303</v>
      </c>
      <c r="G16" s="4">
        <v>490095</v>
      </c>
      <c r="H16" s="49">
        <v>102.4</v>
      </c>
      <c r="I16" s="25">
        <f>G16/F16*1000/6</f>
        <v>9837.7092617126345</v>
      </c>
      <c r="J16" s="20">
        <f t="shared" si="1"/>
        <v>34</v>
      </c>
      <c r="K16" s="20">
        <f t="shared" si="2"/>
        <v>37</v>
      </c>
    </row>
    <row r="17" spans="1:11" ht="15.75" customHeight="1">
      <c r="A17" s="13" t="s">
        <v>16</v>
      </c>
      <c r="B17" s="39">
        <v>17285</v>
      </c>
      <c r="C17" s="35">
        <v>2159145</v>
      </c>
      <c r="D17" s="28">
        <v>91.616277437562516</v>
      </c>
      <c r="E17" s="11">
        <f t="shared" si="4"/>
        <v>10409.531385594446</v>
      </c>
      <c r="F17" s="43">
        <v>16965</v>
      </c>
      <c r="G17" s="4">
        <v>1696802</v>
      </c>
      <c r="H17" s="49">
        <v>101.4</v>
      </c>
      <c r="I17" s="25">
        <f t="shared" ref="I17:I48" si="5">G17/F17*1000/6</f>
        <v>16669.63355928873</v>
      </c>
      <c r="J17" s="20">
        <f t="shared" si="1"/>
        <v>15</v>
      </c>
      <c r="K17" s="20">
        <f t="shared" si="2"/>
        <v>39</v>
      </c>
    </row>
    <row r="18" spans="1:11">
      <c r="A18" s="13" t="s">
        <v>17</v>
      </c>
      <c r="B18" s="39">
        <v>49451</v>
      </c>
      <c r="C18" s="35">
        <v>4042621</v>
      </c>
      <c r="D18" s="28">
        <v>92.886054761624678</v>
      </c>
      <c r="E18" s="11">
        <f t="shared" si="4"/>
        <v>6812.5029490472052</v>
      </c>
      <c r="F18" s="43">
        <v>49084</v>
      </c>
      <c r="G18" s="4">
        <v>3266012</v>
      </c>
      <c r="H18" s="49">
        <v>102.6</v>
      </c>
      <c r="I18" s="25">
        <f t="shared" si="5"/>
        <v>11089.87314263983</v>
      </c>
      <c r="J18" s="20">
        <f t="shared" si="1"/>
        <v>28</v>
      </c>
      <c r="K18" s="20">
        <f t="shared" si="2"/>
        <v>36</v>
      </c>
    </row>
    <row r="19" spans="1:11">
      <c r="A19" s="13" t="s">
        <v>18</v>
      </c>
      <c r="B19" s="39">
        <v>8228</v>
      </c>
      <c r="C19" s="35">
        <v>766680</v>
      </c>
      <c r="D19" s="28">
        <v>100.58735574167579</v>
      </c>
      <c r="E19" s="11">
        <f t="shared" si="4"/>
        <v>7764.9489547885269</v>
      </c>
      <c r="F19" s="43">
        <v>8193</v>
      </c>
      <c r="G19" s="4">
        <v>649886</v>
      </c>
      <c r="H19" s="49">
        <v>109</v>
      </c>
      <c r="I19" s="25">
        <f t="shared" si="5"/>
        <v>13220.35070588714</v>
      </c>
      <c r="J19" s="20">
        <f t="shared" si="1"/>
        <v>22</v>
      </c>
      <c r="K19" s="20">
        <f t="shared" si="2"/>
        <v>14</v>
      </c>
    </row>
    <row r="20" spans="1:11">
      <c r="A20" s="13" t="s">
        <v>19</v>
      </c>
      <c r="B20" s="39">
        <v>27422</v>
      </c>
      <c r="C20" s="35">
        <v>2466866</v>
      </c>
      <c r="D20" s="28">
        <v>100.58095268720247</v>
      </c>
      <c r="E20" s="11">
        <f t="shared" si="4"/>
        <v>7496.6146403131306</v>
      </c>
      <c r="F20" s="43">
        <v>27348</v>
      </c>
      <c r="G20" s="4">
        <v>2097339</v>
      </c>
      <c r="H20" s="49">
        <v>108.7</v>
      </c>
      <c r="I20" s="25">
        <f t="shared" si="5"/>
        <v>12781.793915459997</v>
      </c>
      <c r="J20" s="20">
        <f t="shared" si="1"/>
        <v>23</v>
      </c>
      <c r="K20" s="20">
        <f t="shared" si="2"/>
        <v>16</v>
      </c>
    </row>
    <row r="21" spans="1:11">
      <c r="A21" s="13" t="s">
        <v>20</v>
      </c>
      <c r="B21" s="39">
        <v>12417</v>
      </c>
      <c r="C21" s="35">
        <v>1213124</v>
      </c>
      <c r="D21" s="28">
        <v>99.793689106671565</v>
      </c>
      <c r="E21" s="11">
        <f t="shared" si="4"/>
        <v>8141.5532468927013</v>
      </c>
      <c r="F21" s="43">
        <v>12315</v>
      </c>
      <c r="G21" s="4">
        <v>1031648</v>
      </c>
      <c r="H21" s="49">
        <v>109.1</v>
      </c>
      <c r="I21" s="25">
        <f t="shared" si="5"/>
        <v>13961.943429422114</v>
      </c>
      <c r="J21" s="20">
        <f t="shared" si="1"/>
        <v>19</v>
      </c>
      <c r="K21" s="20">
        <f t="shared" si="2"/>
        <v>11</v>
      </c>
    </row>
    <row r="22" spans="1:11">
      <c r="A22" s="13" t="s">
        <v>21</v>
      </c>
      <c r="B22" s="39">
        <v>138130</v>
      </c>
      <c r="C22" s="35">
        <v>9468441</v>
      </c>
      <c r="D22" s="28">
        <v>102.2448819569825</v>
      </c>
      <c r="E22" s="11">
        <f t="shared" si="4"/>
        <v>5712.2764786795051</v>
      </c>
      <c r="F22" s="43">
        <v>139320</v>
      </c>
      <c r="G22" s="4">
        <v>8476359</v>
      </c>
      <c r="H22" s="49">
        <v>114.8</v>
      </c>
      <c r="I22" s="25">
        <f t="shared" si="5"/>
        <v>10140.155756531725</v>
      </c>
      <c r="J22" s="20">
        <f t="shared" si="1"/>
        <v>31</v>
      </c>
      <c r="K22" s="20">
        <f t="shared" si="2"/>
        <v>3</v>
      </c>
    </row>
    <row r="23" spans="1:11" ht="30">
      <c r="A23" s="13" t="s">
        <v>22</v>
      </c>
      <c r="B23" s="39">
        <v>16318</v>
      </c>
      <c r="C23" s="35">
        <v>2152065</v>
      </c>
      <c r="D23" s="28">
        <v>95.903544015848524</v>
      </c>
      <c r="E23" s="11">
        <f t="shared" si="4"/>
        <v>10990.240838338032</v>
      </c>
      <c r="F23" s="43">
        <v>16223</v>
      </c>
      <c r="G23" s="4">
        <v>1798532</v>
      </c>
      <c r="H23" s="49">
        <v>108.3</v>
      </c>
      <c r="I23" s="25">
        <f t="shared" si="5"/>
        <v>18477.182600834207</v>
      </c>
      <c r="J23" s="20">
        <f t="shared" si="1"/>
        <v>13</v>
      </c>
      <c r="K23" s="20">
        <f t="shared" si="2"/>
        <v>19</v>
      </c>
    </row>
    <row r="24" spans="1:11">
      <c r="A24" s="13" t="s">
        <v>23</v>
      </c>
      <c r="B24" s="39">
        <v>3258</v>
      </c>
      <c r="C24" s="35">
        <v>466223</v>
      </c>
      <c r="D24" s="28">
        <v>91.176890549069711</v>
      </c>
      <c r="E24" s="11">
        <f t="shared" si="4"/>
        <v>11925.081849805609</v>
      </c>
      <c r="F24" s="43">
        <v>3214</v>
      </c>
      <c r="G24" s="4">
        <v>372525</v>
      </c>
      <c r="H24" s="49">
        <v>104.7</v>
      </c>
      <c r="I24" s="25">
        <f t="shared" si="5"/>
        <v>19317.828251400126</v>
      </c>
      <c r="J24" s="20">
        <f t="shared" si="1"/>
        <v>10</v>
      </c>
      <c r="K24" s="20">
        <f t="shared" si="2"/>
        <v>33</v>
      </c>
    </row>
    <row r="25" spans="1:11">
      <c r="A25" s="13" t="s">
        <v>24</v>
      </c>
      <c r="B25" s="39">
        <v>16811</v>
      </c>
      <c r="C25" s="35">
        <v>1215192</v>
      </c>
      <c r="D25" s="28">
        <v>91.768155075651023</v>
      </c>
      <c r="E25" s="11">
        <f t="shared" si="4"/>
        <v>6023.7939444411395</v>
      </c>
      <c r="F25" s="43">
        <v>16820</v>
      </c>
      <c r="G25" s="4">
        <v>1015949</v>
      </c>
      <c r="H25" s="49">
        <v>106.1</v>
      </c>
      <c r="I25" s="25">
        <f t="shared" si="5"/>
        <v>10066.874752279033</v>
      </c>
      <c r="J25" s="20">
        <f t="shared" si="1"/>
        <v>32</v>
      </c>
      <c r="K25" s="20">
        <f t="shared" si="2"/>
        <v>26</v>
      </c>
    </row>
    <row r="26" spans="1:11">
      <c r="A26" s="13" t="s">
        <v>25</v>
      </c>
      <c r="B26" s="39">
        <v>17074</v>
      </c>
      <c r="C26" s="35">
        <v>2246339</v>
      </c>
      <c r="D26" s="28">
        <v>101.28234224223627</v>
      </c>
      <c r="E26" s="11">
        <f t="shared" si="4"/>
        <v>10963.741165905276</v>
      </c>
      <c r="F26" s="43">
        <v>17018</v>
      </c>
      <c r="G26" s="4">
        <v>1891242</v>
      </c>
      <c r="H26" s="49">
        <v>108.3</v>
      </c>
      <c r="I26" s="25">
        <f t="shared" si="5"/>
        <v>18521.976730520626</v>
      </c>
      <c r="J26" s="20">
        <f t="shared" si="1"/>
        <v>12</v>
      </c>
      <c r="K26" s="20">
        <f t="shared" si="2"/>
        <v>19</v>
      </c>
    </row>
    <row r="27" spans="1:11">
      <c r="A27" s="13" t="s">
        <v>26</v>
      </c>
      <c r="B27" s="39">
        <v>27185</v>
      </c>
      <c r="C27" s="35">
        <v>2600401</v>
      </c>
      <c r="D27" s="28">
        <v>94.240107421944998</v>
      </c>
      <c r="E27" s="11">
        <f t="shared" si="4"/>
        <v>7971.3107718717429</v>
      </c>
      <c r="F27" s="43">
        <v>26978</v>
      </c>
      <c r="G27" s="4">
        <v>2038827</v>
      </c>
      <c r="H27" s="49">
        <v>100.3</v>
      </c>
      <c r="I27" s="25">
        <f t="shared" si="5"/>
        <v>12595.614945511157</v>
      </c>
      <c r="J27" s="20">
        <f t="shared" si="1"/>
        <v>25</v>
      </c>
      <c r="K27" s="20">
        <f t="shared" si="2"/>
        <v>40</v>
      </c>
    </row>
    <row r="28" spans="1:11" ht="16.5" customHeight="1">
      <c r="A28" s="13" t="s">
        <v>27</v>
      </c>
      <c r="B28" s="39">
        <v>3650</v>
      </c>
      <c r="C28" s="35">
        <v>405951</v>
      </c>
      <c r="D28" s="28">
        <v>94.177824754933937</v>
      </c>
      <c r="E28" s="11">
        <f t="shared" si="4"/>
        <v>9268.2876712328762</v>
      </c>
      <c r="F28" s="43">
        <v>3606</v>
      </c>
      <c r="G28" s="4">
        <v>312330</v>
      </c>
      <c r="H28" s="49">
        <v>100</v>
      </c>
      <c r="I28" s="25">
        <f t="shared" si="5"/>
        <v>14435.662784248474</v>
      </c>
      <c r="J28" s="20">
        <f t="shared" si="1"/>
        <v>18</v>
      </c>
      <c r="K28" s="20">
        <f t="shared" si="2"/>
        <v>42</v>
      </c>
    </row>
    <row r="29" spans="1:11" ht="19.5" customHeight="1">
      <c r="A29" s="13" t="s">
        <v>28</v>
      </c>
      <c r="B29" s="39">
        <v>46237</v>
      </c>
      <c r="C29" s="35">
        <v>5123988</v>
      </c>
      <c r="D29" s="28">
        <v>91.237250659111524</v>
      </c>
      <c r="E29" s="11">
        <f t="shared" si="4"/>
        <v>9235.0065964487312</v>
      </c>
      <c r="F29" s="43">
        <v>45910</v>
      </c>
      <c r="G29" s="4">
        <v>4372651</v>
      </c>
      <c r="H29" s="49">
        <v>108.7</v>
      </c>
      <c r="I29" s="25">
        <f t="shared" si="5"/>
        <v>15873.996224497205</v>
      </c>
      <c r="J29" s="20">
        <f t="shared" si="1"/>
        <v>16</v>
      </c>
      <c r="K29" s="20">
        <f t="shared" si="2"/>
        <v>16</v>
      </c>
    </row>
    <row r="30" spans="1:11" ht="20.25" customHeight="1">
      <c r="A30" s="13" t="s">
        <v>29</v>
      </c>
      <c r="B30" s="39">
        <v>61030</v>
      </c>
      <c r="C30" s="35">
        <v>5050865</v>
      </c>
      <c r="D30" s="28">
        <v>90.403219126437008</v>
      </c>
      <c r="E30" s="11">
        <f t="shared" si="4"/>
        <v>6896.6969796275052</v>
      </c>
      <c r="F30" s="43">
        <v>60241</v>
      </c>
      <c r="G30" s="4">
        <v>4241195</v>
      </c>
      <c r="H30" s="49">
        <v>107.9</v>
      </c>
      <c r="I30" s="25">
        <f t="shared" si="5"/>
        <v>11733.965792953859</v>
      </c>
      <c r="J30" s="20">
        <f t="shared" si="1"/>
        <v>26</v>
      </c>
      <c r="K30" s="20">
        <f t="shared" si="2"/>
        <v>22</v>
      </c>
    </row>
    <row r="31" spans="1:11" ht="16.5" customHeight="1">
      <c r="A31" s="13" t="s">
        <v>30</v>
      </c>
      <c r="B31" s="39">
        <v>9967</v>
      </c>
      <c r="C31" s="35">
        <v>895452</v>
      </c>
      <c r="D31" s="28">
        <v>91.690051234727733</v>
      </c>
      <c r="E31" s="11">
        <f t="shared" si="4"/>
        <v>7486.8064613223642</v>
      </c>
      <c r="F31" s="43">
        <v>10023</v>
      </c>
      <c r="G31" s="4">
        <v>766933</v>
      </c>
      <c r="H31" s="49">
        <v>110.1</v>
      </c>
      <c r="I31" s="25">
        <f t="shared" si="5"/>
        <v>12752.885031095147</v>
      </c>
      <c r="J31" s="20">
        <f t="shared" si="1"/>
        <v>24</v>
      </c>
      <c r="K31" s="20">
        <f t="shared" si="2"/>
        <v>7</v>
      </c>
    </row>
    <row r="32" spans="1:11">
      <c r="A32" s="13" t="s">
        <v>31</v>
      </c>
      <c r="B32" s="39">
        <v>39046</v>
      </c>
      <c r="C32" s="35">
        <v>5175907</v>
      </c>
      <c r="D32" s="28">
        <v>101.5741548385565</v>
      </c>
      <c r="E32" s="11">
        <f t="shared" si="4"/>
        <v>11046.601017603169</v>
      </c>
      <c r="F32" s="43">
        <v>38995</v>
      </c>
      <c r="G32" s="4">
        <v>4605235</v>
      </c>
      <c r="H32" s="49">
        <v>115.5</v>
      </c>
      <c r="I32" s="25">
        <f t="shared" si="5"/>
        <v>19683.01491644228</v>
      </c>
      <c r="J32" s="20">
        <f t="shared" si="1"/>
        <v>8</v>
      </c>
      <c r="K32" s="20">
        <f t="shared" si="2"/>
        <v>2</v>
      </c>
    </row>
    <row r="33" spans="1:14">
      <c r="A33" s="13" t="s">
        <v>32</v>
      </c>
      <c r="B33" s="39">
        <v>71343</v>
      </c>
      <c r="C33" s="35">
        <v>6869819</v>
      </c>
      <c r="D33" s="28">
        <v>91.132099760505554</v>
      </c>
      <c r="E33" s="11">
        <f t="shared" si="4"/>
        <v>8024.4020670096106</v>
      </c>
      <c r="F33" s="43">
        <v>70908</v>
      </c>
      <c r="G33" s="4">
        <v>5694645</v>
      </c>
      <c r="H33" s="49">
        <v>105.3</v>
      </c>
      <c r="I33" s="25">
        <f t="shared" si="5"/>
        <v>13385.055282901789</v>
      </c>
      <c r="J33" s="20">
        <f t="shared" si="1"/>
        <v>21</v>
      </c>
      <c r="K33" s="20">
        <f t="shared" si="2"/>
        <v>31</v>
      </c>
    </row>
    <row r="34" spans="1:14">
      <c r="A34" s="13" t="s">
        <v>33</v>
      </c>
      <c r="B34" s="39">
        <v>24115</v>
      </c>
      <c r="C34" s="35">
        <v>1648640</v>
      </c>
      <c r="D34" s="28">
        <v>93.787926748682864</v>
      </c>
      <c r="E34" s="11">
        <f t="shared" si="4"/>
        <v>5697.1456216739234</v>
      </c>
      <c r="F34" s="43">
        <v>23775</v>
      </c>
      <c r="G34" s="4">
        <v>1353663</v>
      </c>
      <c r="H34" s="49">
        <v>105.8</v>
      </c>
      <c r="I34" s="25">
        <f t="shared" si="5"/>
        <v>9489.4006309148263</v>
      </c>
      <c r="J34" s="20">
        <f t="shared" si="1"/>
        <v>36</v>
      </c>
      <c r="K34" s="20">
        <f t="shared" si="2"/>
        <v>29</v>
      </c>
    </row>
    <row r="35" spans="1:14" ht="15.75" customHeight="1">
      <c r="A35" s="13" t="s">
        <v>5</v>
      </c>
      <c r="B35" s="39">
        <v>49182</v>
      </c>
      <c r="C35" s="35">
        <v>3634496</v>
      </c>
      <c r="D35" s="28">
        <v>92.852517625137793</v>
      </c>
      <c r="E35" s="11">
        <f t="shared" si="4"/>
        <v>6158.242175321594</v>
      </c>
      <c r="F35" s="43">
        <v>48921</v>
      </c>
      <c r="G35" s="4">
        <v>3103952</v>
      </c>
      <c r="H35" s="49">
        <v>109</v>
      </c>
      <c r="I35" s="25">
        <f t="shared" si="5"/>
        <v>10574.708884391843</v>
      </c>
      <c r="J35" s="20">
        <f t="shared" si="1"/>
        <v>29</v>
      </c>
      <c r="K35" s="20">
        <f t="shared" si="2"/>
        <v>14</v>
      </c>
    </row>
    <row r="36" spans="1:14" ht="15" customHeight="1">
      <c r="A36" s="22" t="s">
        <v>34</v>
      </c>
      <c r="B36" s="39">
        <v>14266</v>
      </c>
      <c r="C36" s="35">
        <v>868192</v>
      </c>
      <c r="D36" s="28">
        <v>92.367118212105638</v>
      </c>
      <c r="E36" s="11">
        <f t="shared" si="4"/>
        <v>5071.4519370064017</v>
      </c>
      <c r="F36" s="43">
        <v>14111</v>
      </c>
      <c r="G36" s="4">
        <v>737597</v>
      </c>
      <c r="H36" s="49">
        <v>108.6</v>
      </c>
      <c r="I36" s="25">
        <f t="shared" si="5"/>
        <v>8711.8441877495097</v>
      </c>
      <c r="J36" s="20">
        <f t="shared" si="1"/>
        <v>38</v>
      </c>
      <c r="K36" s="20">
        <f t="shared" si="2"/>
        <v>18</v>
      </c>
    </row>
    <row r="37" spans="1:14">
      <c r="A37" s="13" t="s">
        <v>35</v>
      </c>
      <c r="B37" s="39">
        <v>47597</v>
      </c>
      <c r="C37" s="35">
        <v>6884747</v>
      </c>
      <c r="D37" s="28">
        <v>92.225108630916736</v>
      </c>
      <c r="E37" s="11">
        <f t="shared" si="4"/>
        <v>12053.88820023671</v>
      </c>
      <c r="F37" s="43">
        <v>47279</v>
      </c>
      <c r="G37" s="4">
        <v>5530299</v>
      </c>
      <c r="H37" s="49">
        <v>104.3</v>
      </c>
      <c r="I37" s="25">
        <f t="shared" si="5"/>
        <v>19495.262167135515</v>
      </c>
      <c r="J37" s="20">
        <f t="shared" si="1"/>
        <v>9</v>
      </c>
      <c r="K37" s="20">
        <f t="shared" si="2"/>
        <v>34</v>
      </c>
    </row>
    <row r="38" spans="1:14" ht="30">
      <c r="A38" s="13" t="s">
        <v>36</v>
      </c>
      <c r="B38" s="39">
        <v>13141</v>
      </c>
      <c r="C38" s="35">
        <v>932964</v>
      </c>
      <c r="D38" s="28">
        <v>90.791767459473192</v>
      </c>
      <c r="E38" s="11">
        <f t="shared" si="4"/>
        <v>5916.368617304619</v>
      </c>
      <c r="F38" s="43">
        <v>13108</v>
      </c>
      <c r="G38" s="4">
        <v>720707</v>
      </c>
      <c r="H38" s="49">
        <v>100.1</v>
      </c>
      <c r="I38" s="25">
        <f t="shared" si="5"/>
        <v>9163.7040992777947</v>
      </c>
      <c r="J38" s="20">
        <f t="shared" si="1"/>
        <v>37</v>
      </c>
      <c r="K38" s="20">
        <f t="shared" si="2"/>
        <v>41</v>
      </c>
    </row>
    <row r="39" spans="1:14" ht="15.75" customHeight="1">
      <c r="A39" s="13" t="s">
        <v>37</v>
      </c>
      <c r="B39" s="39">
        <v>27801</v>
      </c>
      <c r="C39" s="35">
        <v>1826718</v>
      </c>
      <c r="D39" s="28">
        <v>94.396710964796753</v>
      </c>
      <c r="E39" s="11">
        <f t="shared" si="4"/>
        <v>5475.5764181144559</v>
      </c>
      <c r="F39" s="43">
        <v>27677</v>
      </c>
      <c r="G39" s="4">
        <v>1620507</v>
      </c>
      <c r="H39" s="49">
        <v>114.5</v>
      </c>
      <c r="I39" s="25">
        <f t="shared" si="5"/>
        <v>9758.4456407847665</v>
      </c>
      <c r="J39" s="20">
        <f t="shared" si="1"/>
        <v>35</v>
      </c>
      <c r="K39" s="20">
        <f t="shared" si="2"/>
        <v>4</v>
      </c>
    </row>
    <row r="40" spans="1:14" ht="14.25" customHeight="1">
      <c r="A40" s="13" t="s">
        <v>38</v>
      </c>
      <c r="B40" s="39">
        <v>31472</v>
      </c>
      <c r="C40" s="35">
        <v>2358790</v>
      </c>
      <c r="D40" s="28">
        <v>97.011261873082162</v>
      </c>
      <c r="E40" s="11">
        <f t="shared" si="4"/>
        <v>6245.7369513641761</v>
      </c>
      <c r="F40" s="43">
        <v>31103</v>
      </c>
      <c r="G40" s="4">
        <v>1915608</v>
      </c>
      <c r="H40" s="49">
        <v>106.4</v>
      </c>
      <c r="I40" s="25">
        <f t="shared" si="5"/>
        <v>10264.861910426647</v>
      </c>
      <c r="J40" s="20">
        <f t="shared" si="1"/>
        <v>30</v>
      </c>
      <c r="K40" s="20">
        <f t="shared" si="2"/>
        <v>25</v>
      </c>
    </row>
    <row r="41" spans="1:14">
      <c r="A41" s="13" t="s">
        <v>39</v>
      </c>
      <c r="B41" s="39">
        <v>68352</v>
      </c>
      <c r="C41" s="35">
        <v>7460874</v>
      </c>
      <c r="D41" s="28">
        <v>93.531359217389195</v>
      </c>
      <c r="E41" s="11">
        <f t="shared" si="4"/>
        <v>9096.1420294943819</v>
      </c>
      <c r="F41" s="43">
        <v>68288</v>
      </c>
      <c r="G41" s="4">
        <v>6228671</v>
      </c>
      <c r="H41" s="49">
        <v>107.4</v>
      </c>
      <c r="I41" s="25">
        <f t="shared" si="5"/>
        <v>15201.965694314276</v>
      </c>
      <c r="J41" s="20">
        <f t="shared" si="1"/>
        <v>17</v>
      </c>
      <c r="K41" s="20">
        <f t="shared" si="2"/>
        <v>24</v>
      </c>
    </row>
    <row r="42" spans="1:14">
      <c r="A42" s="13" t="s">
        <v>41</v>
      </c>
      <c r="B42" s="39">
        <v>21730</v>
      </c>
      <c r="C42" s="42">
        <v>1227211</v>
      </c>
      <c r="D42" s="28">
        <v>101.30108069668997</v>
      </c>
      <c r="E42" s="11">
        <f t="shared" si="4"/>
        <v>4706.2854732320911</v>
      </c>
      <c r="F42" s="43">
        <v>23040</v>
      </c>
      <c r="G42" s="4">
        <v>1125650</v>
      </c>
      <c r="H42" s="49">
        <v>117</v>
      </c>
      <c r="I42" s="25">
        <f t="shared" si="5"/>
        <v>8142.7228009259261</v>
      </c>
      <c r="J42" s="20">
        <f t="shared" si="1"/>
        <v>40</v>
      </c>
      <c r="K42" s="20">
        <f t="shared" si="2"/>
        <v>1</v>
      </c>
    </row>
    <row r="43" spans="1:14" ht="16.5" customHeight="1">
      <c r="A43" s="13" t="s">
        <v>15</v>
      </c>
      <c r="B43" s="39">
        <v>10834</v>
      </c>
      <c r="C43" s="42">
        <v>636158</v>
      </c>
      <c r="D43" s="28">
        <v>92.396460231795217</v>
      </c>
      <c r="E43" s="11">
        <f t="shared" si="4"/>
        <v>4893.2219555719648</v>
      </c>
      <c r="F43" s="43">
        <v>10823</v>
      </c>
      <c r="G43" s="4">
        <v>548945</v>
      </c>
      <c r="H43" s="49">
        <v>109.1</v>
      </c>
      <c r="I43" s="25">
        <f t="shared" si="5"/>
        <v>8453.3709076349751</v>
      </c>
      <c r="J43" s="20">
        <f t="shared" si="1"/>
        <v>39</v>
      </c>
      <c r="K43" s="20">
        <f t="shared" si="2"/>
        <v>11</v>
      </c>
    </row>
    <row r="44" spans="1:14">
      <c r="A44" s="13" t="s">
        <v>42</v>
      </c>
      <c r="B44" s="39">
        <v>25052</v>
      </c>
      <c r="C44" s="42">
        <v>1758056</v>
      </c>
      <c r="D44" s="28">
        <v>95.288741777220366</v>
      </c>
      <c r="E44" s="11">
        <f t="shared" si="4"/>
        <v>5848.0227792857522</v>
      </c>
      <c r="F44" s="43">
        <v>25075</v>
      </c>
      <c r="G44" s="4">
        <v>1499420</v>
      </c>
      <c r="H44" s="49">
        <v>109.4</v>
      </c>
      <c r="I44" s="25">
        <f t="shared" si="5"/>
        <v>9966.2346294449981</v>
      </c>
      <c r="J44" s="20">
        <f t="shared" si="1"/>
        <v>33</v>
      </c>
      <c r="K44" s="20">
        <f t="shared" si="2"/>
        <v>9</v>
      </c>
    </row>
    <row r="45" spans="1:14">
      <c r="A45" s="68" t="s">
        <v>43</v>
      </c>
      <c r="B45" s="69">
        <v>15585</v>
      </c>
      <c r="C45" s="70">
        <v>874453</v>
      </c>
      <c r="D45" s="71">
        <v>93.294110615907741</v>
      </c>
      <c r="E45" s="72">
        <f t="shared" si="4"/>
        <v>4675.7191744198481</v>
      </c>
      <c r="F45" s="73">
        <v>15579</v>
      </c>
      <c r="G45" s="74">
        <v>719935</v>
      </c>
      <c r="H45" s="75">
        <v>105.3</v>
      </c>
      <c r="I45" s="76">
        <f t="shared" si="5"/>
        <v>7701.9812996127266</v>
      </c>
      <c r="J45" s="20">
        <f t="shared" si="1"/>
        <v>41</v>
      </c>
      <c r="K45" s="20">
        <f t="shared" si="2"/>
        <v>31</v>
      </c>
    </row>
    <row r="46" spans="1:14">
      <c r="A46" s="13" t="s">
        <v>44</v>
      </c>
      <c r="B46" s="39">
        <v>21561</v>
      </c>
      <c r="C46" s="42">
        <v>1154720</v>
      </c>
      <c r="D46" s="28">
        <v>95.239797676893062</v>
      </c>
      <c r="E46" s="11">
        <f t="shared" si="4"/>
        <v>4462.9964596570962</v>
      </c>
      <c r="F46" s="43">
        <v>21648</v>
      </c>
      <c r="G46" s="4">
        <v>970539</v>
      </c>
      <c r="H46" s="49">
        <v>105.7</v>
      </c>
      <c r="I46" s="25">
        <f t="shared" si="5"/>
        <v>7472.1221359940873</v>
      </c>
      <c r="J46" s="20">
        <f t="shared" si="1"/>
        <v>42</v>
      </c>
      <c r="K46" s="20">
        <f t="shared" si="2"/>
        <v>30</v>
      </c>
    </row>
    <row r="47" spans="1:14" ht="30">
      <c r="A47" s="13" t="s">
        <v>40</v>
      </c>
      <c r="B47" s="39">
        <v>30284</v>
      </c>
      <c r="C47" s="42">
        <v>2481232</v>
      </c>
      <c r="D47" s="28">
        <v>97.88358171406729</v>
      </c>
      <c r="E47" s="11">
        <f t="shared" si="4"/>
        <v>6827.6757803900846</v>
      </c>
      <c r="F47" s="43">
        <v>30335</v>
      </c>
      <c r="G47" s="4">
        <v>2090908</v>
      </c>
      <c r="H47" s="49">
        <v>109.3</v>
      </c>
      <c r="I47" s="25">
        <f t="shared" si="5"/>
        <v>11487.874292621285</v>
      </c>
      <c r="J47" s="20">
        <f t="shared" si="1"/>
        <v>27</v>
      </c>
      <c r="K47" s="20">
        <f t="shared" si="2"/>
        <v>10</v>
      </c>
    </row>
    <row r="48" spans="1:14" s="9" customFormat="1">
      <c r="A48" s="7" t="s">
        <v>7</v>
      </c>
      <c r="B48" s="8">
        <f>SUM(B5:B14,B16:B47)</f>
        <v>2383107</v>
      </c>
      <c r="C48" s="8">
        <f>SUM(C5:C14,C16:C47)</f>
        <v>392924992</v>
      </c>
      <c r="D48" s="32">
        <v>98</v>
      </c>
      <c r="E48" s="7">
        <f t="shared" si="4"/>
        <v>13739.940897883869</v>
      </c>
      <c r="F48" s="37">
        <f>SUM(F5:F14,F16:F47)</f>
        <v>2375021</v>
      </c>
      <c r="G48" s="44">
        <f>SUM(G5:G14,G16:G47)</f>
        <v>337805724</v>
      </c>
      <c r="H48" s="47">
        <v>110.6</v>
      </c>
      <c r="I48" s="25">
        <f t="shared" si="5"/>
        <v>23705.45523597475</v>
      </c>
      <c r="N48"/>
    </row>
    <row r="49" spans="1:9" ht="20.25" customHeight="1">
      <c r="A49" s="53" t="s">
        <v>60</v>
      </c>
      <c r="B49" s="53"/>
      <c r="C49" s="54"/>
      <c r="D49" s="54"/>
      <c r="E49" s="54"/>
      <c r="F49" s="54"/>
      <c r="G49" s="54"/>
      <c r="H49" s="54"/>
      <c r="I49" s="54"/>
    </row>
    <row r="50" spans="1:9">
      <c r="A50" s="53" t="s">
        <v>52</v>
      </c>
      <c r="B50" s="53"/>
      <c r="C50" s="54"/>
      <c r="D50" s="54"/>
      <c r="E50" s="54"/>
      <c r="F50" s="54"/>
      <c r="G50" s="54"/>
      <c r="H50" s="54"/>
      <c r="I50" s="54"/>
    </row>
  </sheetData>
  <mergeCells count="10">
    <mergeCell ref="A50:I50"/>
    <mergeCell ref="A4:I4"/>
    <mergeCell ref="A2:A3"/>
    <mergeCell ref="A49:I49"/>
    <mergeCell ref="A15:I15"/>
    <mergeCell ref="A1:I1"/>
    <mergeCell ref="B2:B3"/>
    <mergeCell ref="C2:E2"/>
    <mergeCell ref="G2:I2"/>
    <mergeCell ref="F2:F3"/>
  </mergeCells>
  <conditionalFormatting sqref="A36">
    <cfRule type="cellIs" dxfId="42" priority="162" operator="lessThan">
      <formula>100</formula>
    </cfRule>
  </conditionalFormatting>
  <conditionalFormatting sqref="J5:K47">
    <cfRule type="cellIs" dxfId="41" priority="133" operator="lessThan">
      <formula>4</formula>
    </cfRule>
  </conditionalFormatting>
  <conditionalFormatting sqref="D5:D14">
    <cfRule type="cellIs" dxfId="40" priority="62" operator="lessThan">
      <formula>99.9</formula>
    </cfRule>
    <cfRule type="cellIs" dxfId="39" priority="64" operator="lessThan">
      <formula>99.9</formula>
    </cfRule>
  </conditionalFormatting>
  <conditionalFormatting sqref="D16:D41 D43:D47">
    <cfRule type="cellIs" dxfId="38" priority="59" operator="lessThan">
      <formula>99.9</formula>
    </cfRule>
  </conditionalFormatting>
  <conditionalFormatting sqref="D16:D41 D43:D47">
    <cfRule type="cellIs" dxfId="37" priority="57" operator="lessThan">
      <formula>99.9</formula>
    </cfRule>
    <cfRule type="cellIs" dxfId="36" priority="58" operator="lessThan">
      <formula>99.9</formula>
    </cfRule>
  </conditionalFormatting>
  <conditionalFormatting sqref="G48">
    <cfRule type="cellIs" dxfId="35" priority="35" operator="lessThan">
      <formula>100</formula>
    </cfRule>
  </conditionalFormatting>
  <conditionalFormatting sqref="G48">
    <cfRule type="cellIs" dxfId="34" priority="34" operator="lessThan">
      <formula>100</formula>
    </cfRule>
  </conditionalFormatting>
  <conditionalFormatting sqref="D48">
    <cfRule type="cellIs" dxfId="33" priority="19" operator="lessThan">
      <formula>99.9</formula>
    </cfRule>
  </conditionalFormatting>
  <conditionalFormatting sqref="D48">
    <cfRule type="cellIs" dxfId="32" priority="17" operator="lessThan">
      <formula>99.9</formula>
    </cfRule>
    <cfRule type="cellIs" dxfId="31" priority="18" operator="lessThan">
      <formula>99.9</formula>
    </cfRule>
  </conditionalFormatting>
  <conditionalFormatting sqref="D42">
    <cfRule type="cellIs" dxfId="30" priority="14" operator="lessThan">
      <formula>100</formula>
    </cfRule>
    <cfRule type="cellIs" dxfId="29" priority="15" operator="lessThan">
      <formula>99.9</formula>
    </cfRule>
    <cfRule type="cellIs" dxfId="28" priority="16" operator="lessThan">
      <formula>99.9</formula>
    </cfRule>
  </conditionalFormatting>
  <conditionalFormatting sqref="C5">
    <cfRule type="cellIs" dxfId="27" priority="13" operator="lessThan">
      <formula>100</formula>
    </cfRule>
  </conditionalFormatting>
  <conditionalFormatting sqref="C5">
    <cfRule type="cellIs" dxfId="26" priority="12" operator="lessThan">
      <formula>100</formula>
    </cfRule>
  </conditionalFormatting>
  <conditionalFormatting sqref="C16:C47">
    <cfRule type="cellIs" dxfId="25" priority="11" operator="lessThan">
      <formula>100</formula>
    </cfRule>
  </conditionalFormatting>
  <conditionalFormatting sqref="C16:C47">
    <cfRule type="cellIs" dxfId="24" priority="10" operator="lessThan">
      <formula>100</formula>
    </cfRule>
  </conditionalFormatting>
  <conditionalFormatting sqref="H5:H14">
    <cfRule type="cellIs" dxfId="23" priority="7" operator="lessThan">
      <formula>100</formula>
    </cfRule>
    <cfRule type="cellIs" dxfId="22" priority="2" operator="lessThan">
      <formula>100</formula>
    </cfRule>
  </conditionalFormatting>
  <conditionalFormatting sqref="H48">
    <cfRule type="cellIs" dxfId="21" priority="6" operator="lessThan">
      <formula>100</formula>
    </cfRule>
  </conditionalFormatting>
  <conditionalFormatting sqref="H48">
    <cfRule type="cellIs" dxfId="20" priority="5" operator="lessThan">
      <formula>100</formula>
    </cfRule>
  </conditionalFormatting>
  <conditionalFormatting sqref="H48">
    <cfRule type="cellIs" dxfId="19" priority="4" operator="lessThan">
      <formula>100</formula>
    </cfRule>
  </conditionalFormatting>
  <conditionalFormatting sqref="H16:H47">
    <cfRule type="cellIs" dxfId="18" priority="3" operator="lessThan">
      <formula>100</formula>
    </cfRule>
    <cfRule type="cellIs" dxfId="17" priority="1" operator="lessThan">
      <formula>100</formula>
    </cfRule>
  </conditionalFormatting>
  <pageMargins left="0.51181102362204722" right="0.27559055118110237" top="0.43307086614173229" bottom="0.23622047244094491" header="0.47244094488188981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="87" zoomScaleSheetLayoutView="87" workbookViewId="0">
      <selection activeCell="A4" sqref="A4:I4"/>
    </sheetView>
  </sheetViews>
  <sheetFormatPr defaultRowHeight="15"/>
  <cols>
    <col min="1" max="1" width="29.42578125" customWidth="1"/>
    <col min="2" max="2" width="15" style="1" customWidth="1"/>
    <col min="3" max="3" width="14.7109375" style="1" customWidth="1"/>
    <col min="4" max="4" width="10.85546875" style="1" customWidth="1"/>
    <col min="5" max="5" width="11.28515625" style="1" customWidth="1"/>
    <col min="6" max="6" width="15.42578125" style="1" customWidth="1"/>
    <col min="7" max="7" width="13" style="1" customWidth="1"/>
    <col min="8" max="8" width="11.28515625" style="1" customWidth="1"/>
    <col min="9" max="9" width="11.5703125" style="1" customWidth="1"/>
    <col min="10" max="10" width="18" customWidth="1"/>
    <col min="11" max="11" width="18.28515625" customWidth="1"/>
  </cols>
  <sheetData>
    <row r="1" spans="1:11" ht="35.25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2" spans="1:11" ht="18.75" customHeight="1">
      <c r="A2" s="58" t="s">
        <v>1</v>
      </c>
      <c r="B2" s="58" t="s">
        <v>57</v>
      </c>
      <c r="C2" s="58" t="s">
        <v>56</v>
      </c>
      <c r="D2" s="58"/>
      <c r="E2" s="58"/>
      <c r="F2" s="51" t="s">
        <v>61</v>
      </c>
      <c r="G2" s="51" t="s">
        <v>54</v>
      </c>
      <c r="H2" s="51"/>
      <c r="I2" s="51"/>
      <c r="J2" s="62" t="s">
        <v>67</v>
      </c>
      <c r="K2" s="62" t="s">
        <v>68</v>
      </c>
    </row>
    <row r="3" spans="1:11" ht="72.75" customHeight="1">
      <c r="A3" s="58"/>
      <c r="B3" s="58"/>
      <c r="C3" s="27" t="s">
        <v>58</v>
      </c>
      <c r="D3" s="26" t="s">
        <v>59</v>
      </c>
      <c r="E3" s="27" t="s">
        <v>6</v>
      </c>
      <c r="F3" s="51"/>
      <c r="G3" s="34" t="s">
        <v>69</v>
      </c>
      <c r="H3" s="36" t="s">
        <v>64</v>
      </c>
      <c r="I3" s="36" t="s">
        <v>6</v>
      </c>
      <c r="J3" s="62"/>
      <c r="K3" s="62"/>
    </row>
    <row r="4" spans="1:11" ht="14.25" customHeight="1">
      <c r="A4" s="64" t="s">
        <v>0</v>
      </c>
      <c r="B4" s="64"/>
      <c r="C4" s="65"/>
      <c r="D4" s="65"/>
      <c r="E4" s="65"/>
      <c r="F4" s="66"/>
      <c r="G4" s="66"/>
      <c r="H4" s="66"/>
      <c r="I4" s="66"/>
      <c r="J4" s="18"/>
    </row>
    <row r="5" spans="1:11" ht="30">
      <c r="A5" s="33" t="s">
        <v>48</v>
      </c>
      <c r="B5" s="23">
        <v>236013</v>
      </c>
      <c r="C5" s="23">
        <v>956091</v>
      </c>
      <c r="D5" s="28">
        <v>69.533871490176978</v>
      </c>
      <c r="E5" s="29">
        <f>C5/B5*1000/12</f>
        <v>337.58415849974364</v>
      </c>
      <c r="F5" s="43">
        <v>235114</v>
      </c>
      <c r="G5" s="4">
        <v>912586</v>
      </c>
      <c r="H5" s="48">
        <v>127.7</v>
      </c>
      <c r="I5" s="45">
        <f>G5/F5*1000/6</f>
        <v>646.91029316274944</v>
      </c>
      <c r="J5" s="19">
        <f>RANK(I5,$I$5:$I$47,0)</f>
        <v>8</v>
      </c>
      <c r="K5" s="19">
        <f>RANK(H5,$H$5:$H$47,0)</f>
        <v>16</v>
      </c>
    </row>
    <row r="6" spans="1:11">
      <c r="A6" s="14" t="s">
        <v>3</v>
      </c>
      <c r="B6" s="23">
        <v>225653</v>
      </c>
      <c r="C6" s="23">
        <v>977050</v>
      </c>
      <c r="D6" s="28">
        <v>63.080738481121102</v>
      </c>
      <c r="E6" s="29">
        <f>C6/B6*1000/12</f>
        <v>360.82318131526432</v>
      </c>
      <c r="F6" s="43">
        <v>225037</v>
      </c>
      <c r="G6" s="4">
        <v>804116</v>
      </c>
      <c r="H6" s="48">
        <v>104.7</v>
      </c>
      <c r="I6" s="45">
        <f t="shared" ref="I6:I14" si="0">G6/F6*1000/6</f>
        <v>595.54354765364508</v>
      </c>
      <c r="J6" s="19">
        <f t="shared" ref="J6:J47" si="1">RANK(I6,$I$5:$I$47,0)</f>
        <v>11</v>
      </c>
      <c r="K6" s="19">
        <f t="shared" ref="K6:K47" si="2">RANK(H6,$H$5:$H$47,0)</f>
        <v>33</v>
      </c>
    </row>
    <row r="7" spans="1:11">
      <c r="A7" s="14" t="s">
        <v>2</v>
      </c>
      <c r="B7" s="23">
        <v>30426</v>
      </c>
      <c r="C7" s="23">
        <v>89367</v>
      </c>
      <c r="D7" s="28">
        <v>84.27104878006277</v>
      </c>
      <c r="E7" s="29">
        <f t="shared" ref="E7:E14" si="3">C7/B7*1000/12</f>
        <v>244.76598961414581</v>
      </c>
      <c r="F7" s="43">
        <v>30337</v>
      </c>
      <c r="G7" s="4">
        <v>80354</v>
      </c>
      <c r="H7" s="48">
        <v>118</v>
      </c>
      <c r="I7" s="45">
        <f t="shared" si="0"/>
        <v>441.45213215984882</v>
      </c>
      <c r="J7" s="19">
        <f t="shared" si="1"/>
        <v>18</v>
      </c>
      <c r="K7" s="19">
        <f t="shared" si="2"/>
        <v>24</v>
      </c>
    </row>
    <row r="8" spans="1:11">
      <c r="A8" s="14" t="s">
        <v>8</v>
      </c>
      <c r="B8" s="23">
        <v>620539</v>
      </c>
      <c r="C8" s="23">
        <v>5787533</v>
      </c>
      <c r="D8" s="28">
        <v>66.571187813263393</v>
      </c>
      <c r="E8" s="29">
        <f t="shared" si="3"/>
        <v>777.21854173011945</v>
      </c>
      <c r="F8" s="43">
        <v>617515</v>
      </c>
      <c r="G8" s="4">
        <v>6593156</v>
      </c>
      <c r="H8" s="48">
        <v>154.19999999999999</v>
      </c>
      <c r="I8" s="45">
        <f t="shared" si="0"/>
        <v>1779.4860583683528</v>
      </c>
      <c r="J8" s="19">
        <f t="shared" si="1"/>
        <v>3</v>
      </c>
      <c r="K8" s="19">
        <f t="shared" si="2"/>
        <v>2</v>
      </c>
    </row>
    <row r="9" spans="1:11">
      <c r="A9" s="16" t="s">
        <v>9</v>
      </c>
      <c r="B9" s="23">
        <v>38860</v>
      </c>
      <c r="C9" s="23">
        <v>205127</v>
      </c>
      <c r="D9" s="28">
        <v>69.571762496158868</v>
      </c>
      <c r="E9" s="29">
        <f t="shared" si="3"/>
        <v>439.88462858123177</v>
      </c>
      <c r="F9" s="43">
        <v>38899</v>
      </c>
      <c r="G9" s="4">
        <v>158981</v>
      </c>
      <c r="H9" s="48">
        <v>100.8</v>
      </c>
      <c r="I9" s="45">
        <f t="shared" si="0"/>
        <v>681.17003864709454</v>
      </c>
      <c r="J9" s="19">
        <f t="shared" si="1"/>
        <v>5</v>
      </c>
      <c r="K9" s="19">
        <f t="shared" si="2"/>
        <v>37</v>
      </c>
    </row>
    <row r="10" spans="1:11">
      <c r="A10" s="14" t="s">
        <v>10</v>
      </c>
      <c r="B10" s="23">
        <v>12718</v>
      </c>
      <c r="C10" s="23">
        <v>26345</v>
      </c>
      <c r="D10" s="28">
        <v>85.567963406468266</v>
      </c>
      <c r="E10" s="29">
        <f t="shared" si="3"/>
        <v>172.62279184358127</v>
      </c>
      <c r="F10" s="43">
        <v>12686</v>
      </c>
      <c r="G10" s="4">
        <v>25885</v>
      </c>
      <c r="H10" s="48">
        <v>131.30000000000001</v>
      </c>
      <c r="I10" s="45">
        <f t="shared" si="0"/>
        <v>340.07304640285878</v>
      </c>
      <c r="J10" s="19">
        <f t="shared" si="1"/>
        <v>28</v>
      </c>
      <c r="K10" s="19">
        <f t="shared" si="2"/>
        <v>12</v>
      </c>
    </row>
    <row r="11" spans="1:11">
      <c r="A11" s="14" t="s">
        <v>11</v>
      </c>
      <c r="B11" s="23">
        <v>39068</v>
      </c>
      <c r="C11" s="23">
        <v>116524</v>
      </c>
      <c r="D11" s="28">
        <v>94.621521223417844</v>
      </c>
      <c r="E11" s="29">
        <f t="shared" si="3"/>
        <v>248.54953755844511</v>
      </c>
      <c r="F11" s="43">
        <v>38466</v>
      </c>
      <c r="G11" s="4">
        <v>109450</v>
      </c>
      <c r="H11" s="48">
        <v>120.2</v>
      </c>
      <c r="I11" s="45">
        <f t="shared" si="0"/>
        <v>474.22832284788296</v>
      </c>
      <c r="J11" s="19">
        <f t="shared" si="1"/>
        <v>15</v>
      </c>
      <c r="K11" s="19">
        <f t="shared" si="2"/>
        <v>23</v>
      </c>
    </row>
    <row r="12" spans="1:11">
      <c r="A12" s="14" t="s">
        <v>4</v>
      </c>
      <c r="B12" s="23">
        <v>75555</v>
      </c>
      <c r="C12" s="23">
        <v>261150</v>
      </c>
      <c r="D12" s="28">
        <v>73.539336854446901</v>
      </c>
      <c r="E12" s="29">
        <f t="shared" si="3"/>
        <v>288.03520614122164</v>
      </c>
      <c r="F12" s="43">
        <v>75062</v>
      </c>
      <c r="G12" s="4">
        <v>239151</v>
      </c>
      <c r="H12" s="48">
        <v>122.2</v>
      </c>
      <c r="I12" s="45">
        <f t="shared" si="0"/>
        <v>531.00770030108447</v>
      </c>
      <c r="J12" s="19">
        <f t="shared" si="1"/>
        <v>12</v>
      </c>
      <c r="K12" s="19">
        <f t="shared" si="2"/>
        <v>19</v>
      </c>
    </row>
    <row r="13" spans="1:11">
      <c r="A13" s="14" t="s">
        <v>12</v>
      </c>
      <c r="B13" s="23">
        <v>80082</v>
      </c>
      <c r="C13" s="23">
        <v>346013</v>
      </c>
      <c r="D13" s="28">
        <v>60.990448803318579</v>
      </c>
      <c r="E13" s="29">
        <f t="shared" si="3"/>
        <v>360.06114565903277</v>
      </c>
      <c r="F13" s="43">
        <v>79746</v>
      </c>
      <c r="G13" s="4">
        <v>285178</v>
      </c>
      <c r="H13" s="48">
        <v>105.5</v>
      </c>
      <c r="I13" s="45">
        <f t="shared" si="0"/>
        <v>596.01317516448046</v>
      </c>
      <c r="J13" s="19">
        <f t="shared" si="1"/>
        <v>10</v>
      </c>
      <c r="K13" s="19">
        <f t="shared" si="2"/>
        <v>31</v>
      </c>
    </row>
    <row r="14" spans="1:11">
      <c r="A14" s="14" t="s">
        <v>13</v>
      </c>
      <c r="B14" s="23">
        <v>50044</v>
      </c>
      <c r="C14" s="23">
        <v>101084</v>
      </c>
      <c r="D14" s="28">
        <v>68.71075474893658</v>
      </c>
      <c r="E14" s="29">
        <f t="shared" si="3"/>
        <v>168.32520715104042</v>
      </c>
      <c r="F14" s="43">
        <v>49933</v>
      </c>
      <c r="G14" s="4">
        <v>80064</v>
      </c>
      <c r="H14" s="48">
        <v>103.3</v>
      </c>
      <c r="I14" s="45">
        <f t="shared" si="0"/>
        <v>267.23809905273066</v>
      </c>
      <c r="J14" s="19">
        <f t="shared" si="1"/>
        <v>34</v>
      </c>
      <c r="K14" s="19">
        <f t="shared" si="2"/>
        <v>35</v>
      </c>
    </row>
    <row r="15" spans="1:11">
      <c r="A15" s="59" t="s">
        <v>45</v>
      </c>
      <c r="B15" s="60"/>
      <c r="C15" s="60"/>
      <c r="D15" s="60"/>
      <c r="E15" s="60"/>
      <c r="F15" s="60"/>
      <c r="G15" s="60"/>
      <c r="H15" s="60"/>
      <c r="I15" s="61"/>
      <c r="J15" s="19"/>
      <c r="K15" s="19"/>
    </row>
    <row r="16" spans="1:11">
      <c r="A16" s="14" t="s">
        <v>14</v>
      </c>
      <c r="B16" s="23">
        <v>8325</v>
      </c>
      <c r="C16" s="30">
        <v>14052</v>
      </c>
      <c r="D16" s="28">
        <v>96.051327992318079</v>
      </c>
      <c r="E16" s="29">
        <f t="shared" ref="E16:E47" si="4">C16/B16*1000/12</f>
        <v>140.66066066066068</v>
      </c>
      <c r="F16" s="43">
        <v>8303</v>
      </c>
      <c r="G16" s="4">
        <v>14043</v>
      </c>
      <c r="H16" s="49">
        <v>134.80000000000001</v>
      </c>
      <c r="I16" s="45">
        <f>G16/F16*1000/6</f>
        <v>281.8860652776105</v>
      </c>
      <c r="J16" s="19">
        <f t="shared" si="1"/>
        <v>32</v>
      </c>
      <c r="K16" s="19">
        <f t="shared" si="2"/>
        <v>8</v>
      </c>
    </row>
    <row r="17" spans="1:11">
      <c r="A17" s="14" t="s">
        <v>16</v>
      </c>
      <c r="B17" s="23">
        <v>17285</v>
      </c>
      <c r="C17" s="30">
        <v>704238</v>
      </c>
      <c r="D17" s="28">
        <v>116.91437336246324</v>
      </c>
      <c r="E17" s="29">
        <f t="shared" si="4"/>
        <v>3395.2270754989877</v>
      </c>
      <c r="F17" s="43">
        <v>16965</v>
      </c>
      <c r="G17" s="4">
        <v>594462</v>
      </c>
      <c r="H17" s="49">
        <v>107.1</v>
      </c>
      <c r="I17" s="45">
        <f t="shared" ref="I17:I48" si="5">G17/F17*1000/6</f>
        <v>5840.0825228411441</v>
      </c>
      <c r="J17" s="19">
        <f t="shared" si="1"/>
        <v>2</v>
      </c>
      <c r="K17" s="19">
        <f t="shared" si="2"/>
        <v>28</v>
      </c>
    </row>
    <row r="18" spans="1:11">
      <c r="A18" s="14" t="s">
        <v>17</v>
      </c>
      <c r="B18" s="23">
        <v>49451</v>
      </c>
      <c r="C18" s="30">
        <v>86548</v>
      </c>
      <c r="D18" s="28">
        <v>62.652125844802541</v>
      </c>
      <c r="E18" s="29">
        <f t="shared" si="4"/>
        <v>145.84807856935822</v>
      </c>
      <c r="F18" s="43">
        <v>49084</v>
      </c>
      <c r="G18" s="4">
        <v>70058</v>
      </c>
      <c r="H18" s="49">
        <v>105.2</v>
      </c>
      <c r="I18" s="45">
        <f t="shared" si="5"/>
        <v>237.8847146388504</v>
      </c>
      <c r="J18" s="19">
        <f t="shared" si="1"/>
        <v>36</v>
      </c>
      <c r="K18" s="19">
        <f t="shared" si="2"/>
        <v>32</v>
      </c>
    </row>
    <row r="19" spans="1:11">
      <c r="A19" s="16" t="s">
        <v>18</v>
      </c>
      <c r="B19" s="23">
        <v>8228</v>
      </c>
      <c r="C19" s="30">
        <v>11698</v>
      </c>
      <c r="D19" s="28">
        <v>72.751878034567412</v>
      </c>
      <c r="E19" s="29">
        <f t="shared" si="4"/>
        <v>118.47755631178092</v>
      </c>
      <c r="F19" s="43">
        <v>8193</v>
      </c>
      <c r="G19" s="4">
        <v>11079</v>
      </c>
      <c r="H19" s="49">
        <v>121.9</v>
      </c>
      <c r="I19" s="45">
        <f t="shared" si="5"/>
        <v>225.37532039545954</v>
      </c>
      <c r="J19" s="19">
        <f t="shared" si="1"/>
        <v>38</v>
      </c>
      <c r="K19" s="19">
        <f t="shared" si="2"/>
        <v>21</v>
      </c>
    </row>
    <row r="20" spans="1:11">
      <c r="A20" s="16" t="s">
        <v>19</v>
      </c>
      <c r="B20" s="23">
        <v>27422</v>
      </c>
      <c r="C20" s="30">
        <v>74480</v>
      </c>
      <c r="D20" s="28">
        <v>77.03159135063477</v>
      </c>
      <c r="E20" s="29">
        <f t="shared" si="4"/>
        <v>226.33894926214964</v>
      </c>
      <c r="F20" s="43">
        <v>27348</v>
      </c>
      <c r="G20" s="4">
        <v>71714</v>
      </c>
      <c r="H20" s="49">
        <v>130.80000000000001</v>
      </c>
      <c r="I20" s="45">
        <f t="shared" si="5"/>
        <v>437.04597533031057</v>
      </c>
      <c r="J20" s="19">
        <f t="shared" si="1"/>
        <v>19</v>
      </c>
      <c r="K20" s="19">
        <f t="shared" si="2"/>
        <v>13</v>
      </c>
    </row>
    <row r="21" spans="1:11">
      <c r="A21" s="16" t="s">
        <v>20</v>
      </c>
      <c r="B21" s="23">
        <v>12417</v>
      </c>
      <c r="C21" s="30">
        <v>35377</v>
      </c>
      <c r="D21" s="28">
        <v>83.290927012455199</v>
      </c>
      <c r="E21" s="29">
        <f t="shared" si="4"/>
        <v>237.42315642533086</v>
      </c>
      <c r="F21" s="43">
        <v>12315</v>
      </c>
      <c r="G21" s="4">
        <v>29229</v>
      </c>
      <c r="H21" s="49">
        <v>105.8</v>
      </c>
      <c r="I21" s="45">
        <f t="shared" si="5"/>
        <v>395.57450263905804</v>
      </c>
      <c r="J21" s="19">
        <f t="shared" si="1"/>
        <v>25</v>
      </c>
      <c r="K21" s="19">
        <f t="shared" si="2"/>
        <v>29</v>
      </c>
    </row>
    <row r="22" spans="1:11">
      <c r="A22" s="16" t="s">
        <v>21</v>
      </c>
      <c r="B22" s="23">
        <v>138130</v>
      </c>
      <c r="C22" s="30">
        <v>554929</v>
      </c>
      <c r="D22" s="28">
        <v>92.068892602164127</v>
      </c>
      <c r="E22" s="29">
        <f t="shared" si="4"/>
        <v>334.78667438886072</v>
      </c>
      <c r="F22" s="43">
        <v>139320</v>
      </c>
      <c r="G22" s="4">
        <v>544857</v>
      </c>
      <c r="H22" s="49">
        <v>131.69999999999999</v>
      </c>
      <c r="I22" s="45">
        <f t="shared" si="5"/>
        <v>651.80519666953774</v>
      </c>
      <c r="J22" s="19">
        <f t="shared" si="1"/>
        <v>6</v>
      </c>
      <c r="K22" s="19">
        <f t="shared" si="2"/>
        <v>10</v>
      </c>
    </row>
    <row r="23" spans="1:11" ht="30" customHeight="1">
      <c r="A23" s="17" t="s">
        <v>22</v>
      </c>
      <c r="B23" s="23">
        <v>16318</v>
      </c>
      <c r="C23" s="30">
        <v>63585</v>
      </c>
      <c r="D23" s="28">
        <v>68.085227950114131</v>
      </c>
      <c r="E23" s="29">
        <f t="shared" si="4"/>
        <v>324.7181027086653</v>
      </c>
      <c r="F23" s="43">
        <v>16223</v>
      </c>
      <c r="G23" s="4">
        <v>63437</v>
      </c>
      <c r="H23" s="49">
        <v>129.19999999999999</v>
      </c>
      <c r="I23" s="45">
        <f t="shared" si="5"/>
        <v>651.71875321046252</v>
      </c>
      <c r="J23" s="19">
        <f t="shared" si="1"/>
        <v>7</v>
      </c>
      <c r="K23" s="19">
        <f t="shared" si="2"/>
        <v>14</v>
      </c>
    </row>
    <row r="24" spans="1:11" ht="15.75" customHeight="1">
      <c r="A24" s="16" t="s">
        <v>23</v>
      </c>
      <c r="B24" s="23">
        <v>3258</v>
      </c>
      <c r="C24" s="30">
        <v>295450</v>
      </c>
      <c r="D24" s="28">
        <v>101.62541781134711</v>
      </c>
      <c r="E24" s="29">
        <f t="shared" si="4"/>
        <v>7557.0390832821768</v>
      </c>
      <c r="F24" s="43">
        <v>3214</v>
      </c>
      <c r="G24" s="4">
        <v>340634</v>
      </c>
      <c r="H24" s="49">
        <v>150</v>
      </c>
      <c r="I24" s="45">
        <f t="shared" si="5"/>
        <v>17664.073843600912</v>
      </c>
      <c r="J24" s="19">
        <f t="shared" si="1"/>
        <v>1</v>
      </c>
      <c r="K24" s="19">
        <f t="shared" si="2"/>
        <v>3</v>
      </c>
    </row>
    <row r="25" spans="1:11">
      <c r="A25" s="16" t="s">
        <v>24</v>
      </c>
      <c r="B25" s="23">
        <v>16811</v>
      </c>
      <c r="C25" s="30">
        <v>39790</v>
      </c>
      <c r="D25" s="28">
        <v>72.368902069725138</v>
      </c>
      <c r="E25" s="29">
        <f t="shared" si="4"/>
        <v>197.24188527353124</v>
      </c>
      <c r="F25" s="43">
        <v>16820</v>
      </c>
      <c r="G25" s="4">
        <v>41297</v>
      </c>
      <c r="H25" s="49">
        <v>135.6</v>
      </c>
      <c r="I25" s="45">
        <f t="shared" si="5"/>
        <v>409.20531113753464</v>
      </c>
      <c r="J25" s="19">
        <f t="shared" si="1"/>
        <v>22</v>
      </c>
      <c r="K25" s="19">
        <f t="shared" si="2"/>
        <v>7</v>
      </c>
    </row>
    <row r="26" spans="1:11">
      <c r="A26" s="16" t="s">
        <v>25</v>
      </c>
      <c r="B26" s="23">
        <v>17074</v>
      </c>
      <c r="C26" s="30">
        <v>58030</v>
      </c>
      <c r="D26" s="28">
        <v>94.023998009277179</v>
      </c>
      <c r="E26" s="29">
        <f t="shared" si="4"/>
        <v>283.22790988247237</v>
      </c>
      <c r="F26" s="43">
        <v>17018</v>
      </c>
      <c r="G26" s="4">
        <v>54109</v>
      </c>
      <c r="H26" s="49">
        <v>124.2</v>
      </c>
      <c r="I26" s="45">
        <f t="shared" si="5"/>
        <v>529.91930113213459</v>
      </c>
      <c r="J26" s="19">
        <f t="shared" si="1"/>
        <v>13</v>
      </c>
      <c r="K26" s="19">
        <f t="shared" si="2"/>
        <v>18</v>
      </c>
    </row>
    <row r="27" spans="1:11">
      <c r="A27" s="16" t="s">
        <v>26</v>
      </c>
      <c r="B27" s="23">
        <v>27185</v>
      </c>
      <c r="C27" s="30">
        <v>72989</v>
      </c>
      <c r="D27" s="28">
        <v>86.21433605180934</v>
      </c>
      <c r="E27" s="29">
        <f t="shared" si="4"/>
        <v>223.74164674146286</v>
      </c>
      <c r="F27" s="43">
        <v>26978</v>
      </c>
      <c r="G27" s="4">
        <v>73657</v>
      </c>
      <c r="H27" s="49">
        <v>136.80000000000001</v>
      </c>
      <c r="I27" s="45">
        <f t="shared" si="5"/>
        <v>455.04361578570189</v>
      </c>
      <c r="J27" s="19">
        <f t="shared" si="1"/>
        <v>17</v>
      </c>
      <c r="K27" s="19">
        <f t="shared" si="2"/>
        <v>5</v>
      </c>
    </row>
    <row r="28" spans="1:11">
      <c r="A28" s="16" t="s">
        <v>27</v>
      </c>
      <c r="B28" s="23">
        <v>3650</v>
      </c>
      <c r="C28" s="30">
        <v>6048</v>
      </c>
      <c r="D28" s="28">
        <v>73.437093989280712</v>
      </c>
      <c r="E28" s="29">
        <f t="shared" si="4"/>
        <v>138.08219178082192</v>
      </c>
      <c r="F28" s="43">
        <v>3606</v>
      </c>
      <c r="G28" s="4">
        <v>4991</v>
      </c>
      <c r="H28" s="49">
        <v>105.7</v>
      </c>
      <c r="I28" s="45">
        <f t="shared" si="5"/>
        <v>230.68034756886672</v>
      </c>
      <c r="J28" s="19">
        <f t="shared" si="1"/>
        <v>37</v>
      </c>
      <c r="K28" s="19">
        <f t="shared" si="2"/>
        <v>30</v>
      </c>
    </row>
    <row r="29" spans="1:11">
      <c r="A29" s="16" t="s">
        <v>28</v>
      </c>
      <c r="B29" s="23">
        <v>46237</v>
      </c>
      <c r="C29" s="30">
        <v>168557</v>
      </c>
      <c r="D29" s="28">
        <v>67.598573054387529</v>
      </c>
      <c r="E29" s="29">
        <f t="shared" si="4"/>
        <v>303.79169640475521</v>
      </c>
      <c r="F29" s="43">
        <v>45910</v>
      </c>
      <c r="G29" s="4">
        <v>170595</v>
      </c>
      <c r="H29" s="49">
        <v>131.4</v>
      </c>
      <c r="I29" s="45">
        <f t="shared" si="5"/>
        <v>619.30951862339361</v>
      </c>
      <c r="J29" s="19">
        <f t="shared" si="1"/>
        <v>9</v>
      </c>
      <c r="K29" s="19">
        <f t="shared" si="2"/>
        <v>11</v>
      </c>
    </row>
    <row r="30" spans="1:11">
      <c r="A30" s="14" t="s">
        <v>29</v>
      </c>
      <c r="B30" s="23">
        <v>61030</v>
      </c>
      <c r="C30" s="30">
        <v>161856</v>
      </c>
      <c r="D30" s="28">
        <v>81.194837088711594</v>
      </c>
      <c r="E30" s="29">
        <f t="shared" si="4"/>
        <v>221.00606259216781</v>
      </c>
      <c r="F30" s="43">
        <v>60241</v>
      </c>
      <c r="G30" s="4">
        <v>116896</v>
      </c>
      <c r="H30" s="49">
        <v>93.7</v>
      </c>
      <c r="I30" s="45">
        <f t="shared" si="5"/>
        <v>323.4120726194231</v>
      </c>
      <c r="J30" s="19">
        <f t="shared" si="1"/>
        <v>29</v>
      </c>
      <c r="K30" s="19">
        <f t="shared" si="2"/>
        <v>41</v>
      </c>
    </row>
    <row r="31" spans="1:11" ht="16.5" customHeight="1">
      <c r="A31" s="14" t="s">
        <v>30</v>
      </c>
      <c r="B31" s="23">
        <v>9967</v>
      </c>
      <c r="C31" s="30">
        <v>27391</v>
      </c>
      <c r="D31" s="28">
        <v>85.40718564069202</v>
      </c>
      <c r="E31" s="29">
        <f t="shared" si="4"/>
        <v>229.01407979666234</v>
      </c>
      <c r="F31" s="43">
        <v>10023</v>
      </c>
      <c r="G31" s="4">
        <v>24503</v>
      </c>
      <c r="H31" s="49">
        <v>114.9</v>
      </c>
      <c r="I31" s="45">
        <f t="shared" si="5"/>
        <v>407.44620705710207</v>
      </c>
      <c r="J31" s="19">
        <f t="shared" si="1"/>
        <v>23</v>
      </c>
      <c r="K31" s="19">
        <f t="shared" si="2"/>
        <v>26</v>
      </c>
    </row>
    <row r="32" spans="1:11" ht="18" customHeight="1">
      <c r="A32" s="14" t="s">
        <v>31</v>
      </c>
      <c r="B32" s="23">
        <v>39046</v>
      </c>
      <c r="C32" s="30">
        <v>209253</v>
      </c>
      <c r="D32" s="28">
        <v>89.773307821862545</v>
      </c>
      <c r="E32" s="29">
        <f t="shared" si="4"/>
        <v>446.59504174563335</v>
      </c>
      <c r="F32" s="43">
        <v>38995</v>
      </c>
      <c r="G32" s="4">
        <v>221446</v>
      </c>
      <c r="H32" s="49">
        <v>140.19999999999999</v>
      </c>
      <c r="I32" s="45">
        <f t="shared" si="5"/>
        <v>946.47176988502804</v>
      </c>
      <c r="J32" s="19">
        <f t="shared" si="1"/>
        <v>4</v>
      </c>
      <c r="K32" s="19">
        <f t="shared" si="2"/>
        <v>4</v>
      </c>
    </row>
    <row r="33" spans="1:11" ht="16.5" customHeight="1">
      <c r="A33" s="14" t="s">
        <v>32</v>
      </c>
      <c r="B33" s="23">
        <v>71343</v>
      </c>
      <c r="C33" s="30">
        <v>135469</v>
      </c>
      <c r="D33" s="28">
        <v>71.294687934474126</v>
      </c>
      <c r="E33" s="29">
        <f t="shared" si="4"/>
        <v>158.23673427432732</v>
      </c>
      <c r="F33" s="43">
        <v>70908</v>
      </c>
      <c r="G33" s="4">
        <v>108419</v>
      </c>
      <c r="H33" s="49">
        <v>102.1</v>
      </c>
      <c r="I33" s="45">
        <f t="shared" si="5"/>
        <v>254.83490344295896</v>
      </c>
      <c r="J33" s="19">
        <f t="shared" si="1"/>
        <v>35</v>
      </c>
      <c r="K33" s="19">
        <f t="shared" si="2"/>
        <v>36</v>
      </c>
    </row>
    <row r="34" spans="1:11" ht="17.25" customHeight="1">
      <c r="A34" s="14" t="s">
        <v>33</v>
      </c>
      <c r="B34" s="23">
        <v>24115</v>
      </c>
      <c r="C34" s="30">
        <v>21656</v>
      </c>
      <c r="D34" s="28">
        <v>74.269749954164425</v>
      </c>
      <c r="E34" s="29">
        <f t="shared" si="4"/>
        <v>74.835855967931437</v>
      </c>
      <c r="F34" s="43">
        <v>23775</v>
      </c>
      <c r="G34" s="4">
        <v>17245</v>
      </c>
      <c r="H34" s="49">
        <v>104.6</v>
      </c>
      <c r="I34" s="45">
        <f t="shared" si="5"/>
        <v>120.89029092183665</v>
      </c>
      <c r="J34" s="19">
        <f t="shared" si="1"/>
        <v>42</v>
      </c>
      <c r="K34" s="19">
        <f t="shared" si="2"/>
        <v>34</v>
      </c>
    </row>
    <row r="35" spans="1:11" ht="16.5" customHeight="1">
      <c r="A35" s="14" t="s">
        <v>5</v>
      </c>
      <c r="B35" s="4">
        <v>49182</v>
      </c>
      <c r="C35" s="30">
        <v>141598</v>
      </c>
      <c r="D35" s="28">
        <v>79.891961973100692</v>
      </c>
      <c r="E35" s="29">
        <f t="shared" si="4"/>
        <v>239.92178710368293</v>
      </c>
      <c r="F35" s="43">
        <v>48921</v>
      </c>
      <c r="G35" s="4">
        <v>148148</v>
      </c>
      <c r="H35" s="49">
        <v>136.6</v>
      </c>
      <c r="I35" s="45">
        <f t="shared" si="5"/>
        <v>504.71849171793974</v>
      </c>
      <c r="J35" s="19">
        <f t="shared" si="1"/>
        <v>14</v>
      </c>
      <c r="K35" s="19">
        <f t="shared" si="2"/>
        <v>6</v>
      </c>
    </row>
    <row r="36" spans="1:11" ht="18" customHeight="1">
      <c r="A36" s="16" t="s">
        <v>34</v>
      </c>
      <c r="B36" s="4">
        <v>14266</v>
      </c>
      <c r="C36" s="30">
        <v>22678</v>
      </c>
      <c r="D36" s="28">
        <v>69.752994183723558</v>
      </c>
      <c r="E36" s="29">
        <f t="shared" si="4"/>
        <v>132.47114351137904</v>
      </c>
      <c r="F36" s="43">
        <v>14111</v>
      </c>
      <c r="G36" s="4">
        <v>17070</v>
      </c>
      <c r="H36" s="49">
        <v>96.1</v>
      </c>
      <c r="I36" s="45">
        <f t="shared" si="5"/>
        <v>201.61576075402169</v>
      </c>
      <c r="J36" s="19">
        <f t="shared" si="1"/>
        <v>41</v>
      </c>
      <c r="K36" s="19">
        <f t="shared" si="2"/>
        <v>40</v>
      </c>
    </row>
    <row r="37" spans="1:11" ht="17.25" customHeight="1">
      <c r="A37" s="14" t="s">
        <v>35</v>
      </c>
      <c r="B37" s="4">
        <v>47597</v>
      </c>
      <c r="C37" s="30">
        <v>133640</v>
      </c>
      <c r="D37" s="28">
        <v>64.616277368262004</v>
      </c>
      <c r="E37" s="29">
        <f t="shared" si="4"/>
        <v>233.97833196770105</v>
      </c>
      <c r="F37" s="43">
        <v>47279</v>
      </c>
      <c r="G37" s="4">
        <v>101761</v>
      </c>
      <c r="H37" s="49">
        <v>97.6</v>
      </c>
      <c r="I37" s="45">
        <f t="shared" si="5"/>
        <v>358.72515634143423</v>
      </c>
      <c r="J37" s="19">
        <f t="shared" si="1"/>
        <v>26</v>
      </c>
      <c r="K37" s="19">
        <f t="shared" si="2"/>
        <v>38</v>
      </c>
    </row>
    <row r="38" spans="1:11" ht="30.75" customHeight="1">
      <c r="A38" s="15" t="s">
        <v>36</v>
      </c>
      <c r="B38" s="4">
        <v>13141</v>
      </c>
      <c r="C38" s="30">
        <v>23649</v>
      </c>
      <c r="D38" s="28">
        <v>69.522204978941076</v>
      </c>
      <c r="E38" s="29">
        <f t="shared" si="4"/>
        <v>149.96956091621641</v>
      </c>
      <c r="F38" s="43">
        <v>13108</v>
      </c>
      <c r="G38" s="4">
        <v>16631</v>
      </c>
      <c r="H38" s="49">
        <v>90.7</v>
      </c>
      <c r="I38" s="45">
        <f t="shared" si="5"/>
        <v>211.46119418167021</v>
      </c>
      <c r="J38" s="19">
        <f t="shared" si="1"/>
        <v>40</v>
      </c>
      <c r="K38" s="19">
        <f t="shared" si="2"/>
        <v>42</v>
      </c>
    </row>
    <row r="39" spans="1:11" ht="13.5" customHeight="1">
      <c r="A39" s="14" t="s">
        <v>37</v>
      </c>
      <c r="B39" s="4">
        <v>27801</v>
      </c>
      <c r="C39" s="30">
        <v>50288</v>
      </c>
      <c r="D39" s="28">
        <v>83.548390248071328</v>
      </c>
      <c r="E39" s="29">
        <f t="shared" si="4"/>
        <v>150.73798304617341</v>
      </c>
      <c r="F39" s="43">
        <v>27677</v>
      </c>
      <c r="G39" s="4">
        <v>45112</v>
      </c>
      <c r="H39" s="49">
        <v>116</v>
      </c>
      <c r="I39" s="45">
        <f t="shared" si="5"/>
        <v>271.65757367730129</v>
      </c>
      <c r="J39" s="19">
        <f t="shared" si="1"/>
        <v>33</v>
      </c>
      <c r="K39" s="19">
        <f t="shared" si="2"/>
        <v>25</v>
      </c>
    </row>
    <row r="40" spans="1:11">
      <c r="A40" s="14" t="s">
        <v>38</v>
      </c>
      <c r="B40" s="4">
        <v>31472</v>
      </c>
      <c r="C40" s="30">
        <v>86947</v>
      </c>
      <c r="D40" s="28">
        <v>91.704203228673094</v>
      </c>
      <c r="E40" s="29">
        <f t="shared" si="4"/>
        <v>230.22316132858836</v>
      </c>
      <c r="F40" s="43">
        <v>31103</v>
      </c>
      <c r="G40" s="4">
        <v>81196</v>
      </c>
      <c r="H40" s="49">
        <v>128.5</v>
      </c>
      <c r="I40" s="45">
        <f t="shared" si="5"/>
        <v>435.09200613016969</v>
      </c>
      <c r="J40" s="19">
        <f t="shared" si="1"/>
        <v>20</v>
      </c>
      <c r="K40" s="19">
        <f t="shared" si="2"/>
        <v>15</v>
      </c>
    </row>
    <row r="41" spans="1:11" ht="15.75" customHeight="1">
      <c r="A41" s="14" t="s">
        <v>39</v>
      </c>
      <c r="B41" s="4">
        <v>68352</v>
      </c>
      <c r="C41" s="30">
        <v>221704</v>
      </c>
      <c r="D41" s="28">
        <v>62.77875337780835</v>
      </c>
      <c r="E41" s="29">
        <f t="shared" si="4"/>
        <v>270.29689450686641</v>
      </c>
      <c r="F41" s="43">
        <v>68288</v>
      </c>
      <c r="G41" s="4">
        <v>165301</v>
      </c>
      <c r="H41" s="49">
        <v>96.3</v>
      </c>
      <c r="I41" s="45">
        <f t="shared" si="5"/>
        <v>403.44081927522649</v>
      </c>
      <c r="J41" s="19">
        <f t="shared" si="1"/>
        <v>24</v>
      </c>
      <c r="K41" s="19">
        <f t="shared" si="2"/>
        <v>39</v>
      </c>
    </row>
    <row r="42" spans="1:11" ht="15.75" customHeight="1">
      <c r="A42" s="16" t="s">
        <v>41</v>
      </c>
      <c r="B42" s="4">
        <v>21730</v>
      </c>
      <c r="C42" s="30">
        <v>73447</v>
      </c>
      <c r="D42" s="28">
        <v>80.941852965063603</v>
      </c>
      <c r="E42" s="29">
        <f t="shared" si="4"/>
        <v>281.66513268906277</v>
      </c>
      <c r="F42" s="43">
        <v>23040</v>
      </c>
      <c r="G42" s="4">
        <v>62942</v>
      </c>
      <c r="H42" s="49">
        <v>109.5</v>
      </c>
      <c r="I42" s="45">
        <f t="shared" si="5"/>
        <v>455.30960648148152</v>
      </c>
      <c r="J42" s="19">
        <f t="shared" si="1"/>
        <v>16</v>
      </c>
      <c r="K42" s="19">
        <f t="shared" si="2"/>
        <v>27</v>
      </c>
    </row>
    <row r="43" spans="1:11" ht="15.75" customHeight="1">
      <c r="A43" s="16" t="s">
        <v>15</v>
      </c>
      <c r="B43" s="4">
        <v>10834</v>
      </c>
      <c r="C43" s="30">
        <v>22366</v>
      </c>
      <c r="D43" s="28">
        <v>90.832356754863582</v>
      </c>
      <c r="E43" s="29">
        <f t="shared" si="4"/>
        <v>172.03556704202819</v>
      </c>
      <c r="F43" s="43">
        <v>10823</v>
      </c>
      <c r="G43" s="4">
        <v>20677</v>
      </c>
      <c r="H43" s="49">
        <v>125.5</v>
      </c>
      <c r="I43" s="45">
        <f t="shared" si="5"/>
        <v>318.41140780436723</v>
      </c>
      <c r="J43" s="19">
        <f t="shared" si="1"/>
        <v>30</v>
      </c>
      <c r="K43" s="19">
        <f t="shared" si="2"/>
        <v>17</v>
      </c>
    </row>
    <row r="44" spans="1:11" ht="15.75" customHeight="1">
      <c r="A44" s="16" t="s">
        <v>42</v>
      </c>
      <c r="B44" s="4">
        <v>25052</v>
      </c>
      <c r="C44" s="30">
        <v>36820</v>
      </c>
      <c r="D44" s="28">
        <v>74.863822868860581</v>
      </c>
      <c r="E44" s="29">
        <f t="shared" si="4"/>
        <v>122.47857789131939</v>
      </c>
      <c r="F44" s="43">
        <v>25075</v>
      </c>
      <c r="G44" s="4">
        <v>33409</v>
      </c>
      <c r="H44" s="49">
        <v>121.3</v>
      </c>
      <c r="I44" s="45">
        <f t="shared" si="5"/>
        <v>222.06048521103358</v>
      </c>
      <c r="J44" s="19">
        <f t="shared" si="1"/>
        <v>39</v>
      </c>
      <c r="K44" s="19">
        <f t="shared" si="2"/>
        <v>22</v>
      </c>
    </row>
    <row r="45" spans="1:11" ht="15.75" customHeight="1">
      <c r="A45" s="16" t="s">
        <v>43</v>
      </c>
      <c r="B45" s="4">
        <v>15585</v>
      </c>
      <c r="C45" s="30">
        <v>28534</v>
      </c>
      <c r="D45" s="28">
        <v>100.65525747166157</v>
      </c>
      <c r="E45" s="29">
        <f t="shared" si="4"/>
        <v>152.57191744198482</v>
      </c>
      <c r="F45" s="43">
        <v>15579</v>
      </c>
      <c r="G45" s="4">
        <v>28953</v>
      </c>
      <c r="H45" s="49">
        <v>132.69999999999999</v>
      </c>
      <c r="I45" s="45">
        <f t="shared" si="5"/>
        <v>309.74388600038509</v>
      </c>
      <c r="J45" s="19">
        <f t="shared" si="1"/>
        <v>31</v>
      </c>
      <c r="K45" s="19">
        <f t="shared" si="2"/>
        <v>9</v>
      </c>
    </row>
    <row r="46" spans="1:11" ht="15.75" customHeight="1">
      <c r="A46" s="16" t="s">
        <v>44</v>
      </c>
      <c r="B46" s="4">
        <v>21561</v>
      </c>
      <c r="C46" s="30">
        <v>37254</v>
      </c>
      <c r="D46" s="28">
        <v>104.80649790159129</v>
      </c>
      <c r="E46" s="29">
        <f t="shared" si="4"/>
        <v>143.98682806919899</v>
      </c>
      <c r="F46" s="43">
        <v>21648</v>
      </c>
      <c r="G46" s="4">
        <v>44490</v>
      </c>
      <c r="H46" s="49">
        <v>158.69999999999999</v>
      </c>
      <c r="I46" s="45">
        <f t="shared" si="5"/>
        <v>342.52586844050256</v>
      </c>
      <c r="J46" s="19">
        <f t="shared" si="1"/>
        <v>27</v>
      </c>
      <c r="K46" s="19">
        <f t="shared" si="2"/>
        <v>1</v>
      </c>
    </row>
    <row r="47" spans="1:11" ht="15.75" customHeight="1">
      <c r="A47" s="16" t="s">
        <v>40</v>
      </c>
      <c r="B47" s="4">
        <v>30284</v>
      </c>
      <c r="C47" s="30">
        <v>85108</v>
      </c>
      <c r="D47" s="28">
        <v>81.11848424601223</v>
      </c>
      <c r="E47" s="29">
        <f t="shared" si="4"/>
        <v>234.19407387839564</v>
      </c>
      <c r="F47" s="43">
        <v>30335</v>
      </c>
      <c r="G47" s="4">
        <v>77815</v>
      </c>
      <c r="H47" s="49">
        <v>122.1</v>
      </c>
      <c r="I47" s="45">
        <f t="shared" si="5"/>
        <v>427.53145431569692</v>
      </c>
      <c r="J47" s="19">
        <f t="shared" si="1"/>
        <v>21</v>
      </c>
      <c r="K47" s="19">
        <f t="shared" si="2"/>
        <v>20</v>
      </c>
    </row>
    <row r="48" spans="1:11" s="2" customFormat="1">
      <c r="A48" s="3" t="s">
        <v>7</v>
      </c>
      <c r="B48" s="5">
        <v>2383107</v>
      </c>
      <c r="C48" s="5">
        <v>12571713</v>
      </c>
      <c r="D48" s="31">
        <v>71.5</v>
      </c>
      <c r="E48" s="6">
        <f>C48/B48*1000/12</f>
        <v>439.61213239690875</v>
      </c>
      <c r="F48" s="24">
        <f>SUM(F5:F14,F16:F47)</f>
        <v>2375021</v>
      </c>
      <c r="G48" s="46">
        <f>SUM(G5:G14,G16:G47)</f>
        <v>12705097</v>
      </c>
      <c r="H48" s="47">
        <v>134</v>
      </c>
      <c r="I48" s="45">
        <f t="shared" si="5"/>
        <v>891.57787096057962</v>
      </c>
    </row>
    <row r="49" spans="1:9" s="2" customFormat="1" ht="15" customHeight="1">
      <c r="A49" s="67" t="s">
        <v>62</v>
      </c>
      <c r="B49" s="67"/>
      <c r="C49" s="67"/>
      <c r="D49" s="67"/>
      <c r="E49" s="67"/>
      <c r="F49" s="67"/>
      <c r="G49" s="67"/>
      <c r="H49" s="67"/>
      <c r="I49" s="67"/>
    </row>
    <row r="50" spans="1:9" ht="15" customHeight="1">
      <c r="A50" s="63" t="s">
        <v>55</v>
      </c>
      <c r="B50" s="63"/>
      <c r="C50" s="63"/>
      <c r="D50" s="63"/>
      <c r="E50" s="63"/>
      <c r="F50" s="63"/>
      <c r="G50" s="63"/>
      <c r="H50" s="63"/>
      <c r="I50" s="63"/>
    </row>
  </sheetData>
  <mergeCells count="12">
    <mergeCell ref="A50:I50"/>
    <mergeCell ref="A4:I4"/>
    <mergeCell ref="J2:J3"/>
    <mergeCell ref="A15:I15"/>
    <mergeCell ref="A49:I49"/>
    <mergeCell ref="K2:K3"/>
    <mergeCell ref="A1:I1"/>
    <mergeCell ref="A2:A3"/>
    <mergeCell ref="B2:B3"/>
    <mergeCell ref="C2:E2"/>
    <mergeCell ref="F2:F3"/>
    <mergeCell ref="G2:I2"/>
  </mergeCells>
  <conditionalFormatting sqref="D48">
    <cfRule type="cellIs" dxfId="16" priority="107" operator="lessThan">
      <formula>100</formula>
    </cfRule>
  </conditionalFormatting>
  <conditionalFormatting sqref="D48">
    <cfRule type="cellIs" dxfId="15" priority="85" operator="lessThan">
      <formula>100</formula>
    </cfRule>
  </conditionalFormatting>
  <conditionalFormatting sqref="J5:K47">
    <cfRule type="cellIs" dxfId="14" priority="82" operator="lessThan">
      <formula>4</formula>
    </cfRule>
  </conditionalFormatting>
  <conditionalFormatting sqref="D5:D14">
    <cfRule type="cellIs" dxfId="13" priority="31" operator="lessThan">
      <formula>100</formula>
    </cfRule>
  </conditionalFormatting>
  <conditionalFormatting sqref="D16:D48">
    <cfRule type="cellIs" dxfId="12" priority="30" operator="lessThan">
      <formula>100</formula>
    </cfRule>
  </conditionalFormatting>
  <conditionalFormatting sqref="D5:D14">
    <cfRule type="cellIs" dxfId="11" priority="26" operator="lessThan">
      <formula>99.9</formula>
    </cfRule>
    <cfRule type="cellIs" dxfId="10" priority="27" operator="lessThan">
      <formula>99.9</formula>
    </cfRule>
  </conditionalFormatting>
  <conditionalFormatting sqref="D16:D47">
    <cfRule type="cellIs" dxfId="9" priority="22" operator="lessThan">
      <formula>100</formula>
    </cfRule>
  </conditionalFormatting>
  <conditionalFormatting sqref="D16:D47">
    <cfRule type="cellIs" dxfId="8" priority="21" operator="lessThan">
      <formula>100</formula>
    </cfRule>
  </conditionalFormatting>
  <conditionalFormatting sqref="D16:D47">
    <cfRule type="cellIs" dxfId="7" priority="19" operator="lessThan">
      <formula>99.9</formula>
    </cfRule>
    <cfRule type="cellIs" dxfId="6" priority="20" operator="lessThan">
      <formula>99.9</formula>
    </cfRule>
  </conditionalFormatting>
  <conditionalFormatting sqref="H48">
    <cfRule type="cellIs" dxfId="5" priority="13" operator="lessThan">
      <formula>100</formula>
    </cfRule>
  </conditionalFormatting>
  <conditionalFormatting sqref="H48">
    <cfRule type="cellIs" dxfId="4" priority="12" operator="lessThan">
      <formula>100</formula>
    </cfRule>
  </conditionalFormatting>
  <conditionalFormatting sqref="H48">
    <cfRule type="cellIs" dxfId="3" priority="11" operator="lessThan">
      <formula>100</formula>
    </cfRule>
  </conditionalFormatting>
  <conditionalFormatting sqref="H5:H14">
    <cfRule type="cellIs" dxfId="2" priority="3" operator="lessThan">
      <formula>100</formula>
    </cfRule>
    <cfRule type="cellIs" dxfId="1" priority="1" operator="lessThan">
      <formula>100</formula>
    </cfRule>
  </conditionalFormatting>
  <conditionalFormatting sqref="H16:H47">
    <cfRule type="cellIs" dxfId="0" priority="2" operator="lessThan">
      <formula>100</formula>
    </cfRule>
  </conditionalFormatting>
  <pageMargins left="0.51181102362204722" right="0.27559055118110237" top="0.43307086614173229" bottom="0.23622047244094491" header="0.47244094488188981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Оборот розничной торговли</vt:lpstr>
      <vt:lpstr>Оборот общепита</vt:lpstr>
      <vt:lpstr>'Оборот общепита'!Область_печати</vt:lpstr>
      <vt:lpstr>'Оборот розничной торговли'!Область_печати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u.andreyeva</dc:creator>
  <cp:lastModifiedBy>Соколова В.Г</cp:lastModifiedBy>
  <cp:lastPrinted>2021-11-09T11:16:20Z</cp:lastPrinted>
  <dcterms:created xsi:type="dcterms:W3CDTF">2012-05-16T03:44:17Z</dcterms:created>
  <dcterms:modified xsi:type="dcterms:W3CDTF">2022-01-12T03:08:23Z</dcterms:modified>
</cp:coreProperties>
</file>